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1005" windowWidth="12120" windowHeight="7035" tabRatio="803" activeTab="1"/>
  </bookViews>
  <sheets>
    <sheet name="8.1.1" sheetId="19" r:id="rId1"/>
    <sheet name="8.1.2" sheetId="4" r:id="rId2"/>
    <sheet name="8.1.3" sheetId="6" r:id="rId3"/>
    <sheet name="8.1.4" sheetId="8" r:id="rId4"/>
    <sheet name="8.1.5" sheetId="10" r:id="rId5"/>
    <sheet name="8.1.6" sheetId="12" r:id="rId6"/>
    <sheet name="8.1.7" sheetId="14" r:id="rId7"/>
    <sheet name="8.1.8" sheetId="17" r:id="rId8"/>
    <sheet name="8.1.9" sheetId="11" r:id="rId9"/>
    <sheet name="8.1.10" sheetId="13" r:id="rId10"/>
    <sheet name="8.1.11" sheetId="15" r:id="rId11"/>
    <sheet name="8.1.12" sheetId="18" r:id="rId12"/>
  </sheets>
  <definedNames>
    <definedName name="_xlnm._FilterDatabase" localSheetId="0" hidden="1">'8.1.1'!#REF!</definedName>
    <definedName name="_xlnm._FilterDatabase" localSheetId="9" hidden="1">'8.1.10'!#REF!</definedName>
    <definedName name="_xlnm._FilterDatabase" localSheetId="10" hidden="1">'8.1.11'!#REF!</definedName>
    <definedName name="_xlnm._FilterDatabase" localSheetId="11" hidden="1">'8.1.12'!#REF!</definedName>
    <definedName name="_xlnm._FilterDatabase" localSheetId="1" hidden="1">'8.1.2'!#REF!</definedName>
    <definedName name="_xlnm._FilterDatabase" localSheetId="2" hidden="1">'8.1.3'!#REF!</definedName>
    <definedName name="_xlnm._FilterDatabase" localSheetId="3" hidden="1">'8.1.4'!#REF!</definedName>
    <definedName name="_xlnm._FilterDatabase" localSheetId="4" hidden="1">'8.1.5'!#REF!</definedName>
    <definedName name="_xlnm._FilterDatabase" localSheetId="5" hidden="1">'8.1.6'!#REF!</definedName>
    <definedName name="_xlnm._FilterDatabase" localSheetId="6" hidden="1">'8.1.7'!#REF!</definedName>
    <definedName name="_xlnm._FilterDatabase" localSheetId="7" hidden="1">'8.1.8'!#REF!</definedName>
    <definedName name="_xlnm._FilterDatabase" localSheetId="8" hidden="1">'8.1.9'!#REF!</definedName>
    <definedName name="_xlnm.Print_Area" localSheetId="0">'8.1.1'!$A$1:$AT$126</definedName>
    <definedName name="_xlnm.Print_Area" localSheetId="9">'8.1.10'!$A$1:$AT$66</definedName>
    <definedName name="_xlnm.Print_Area" localSheetId="10">'8.1.11'!$A$1:$AT$38</definedName>
    <definedName name="_xlnm.Print_Area" localSheetId="11">'8.1.12'!$A$1:$AT$61</definedName>
    <definedName name="_xlnm.Print_Area" localSheetId="1">'8.1.2'!$A$1:$AT$66</definedName>
    <definedName name="_xlnm.Print_Area" localSheetId="2">'8.1.3'!$A$1:$AT$39</definedName>
    <definedName name="_xlnm.Print_Area" localSheetId="3">'8.1.4'!$A$1:$AT$61</definedName>
    <definedName name="_xlnm.Print_Area" localSheetId="4">'8.1.5'!$A$1:$AT$106</definedName>
    <definedName name="_xlnm.Print_Area" localSheetId="5">'8.1.6'!$A$1:$AT$63</definedName>
    <definedName name="_xlnm.Print_Area" localSheetId="6">'8.1.7'!$A$1:$AT$38</definedName>
    <definedName name="_xlnm.Print_Area" localSheetId="7">'8.1.8'!$A$1:$AT$61</definedName>
    <definedName name="_xlnm.Print_Area" localSheetId="8">'8.1.9'!$A$1:$AT$124</definedName>
    <definedName name="_xlnm.Print_Titles" localSheetId="0">'8.1.1'!$1:$12</definedName>
    <definedName name="_xlnm.Print_Titles" localSheetId="9">'8.1.10'!$1:$10</definedName>
    <definedName name="_xlnm.Print_Titles" localSheetId="10">'8.1.11'!$1:$10</definedName>
    <definedName name="_xlnm.Print_Titles" localSheetId="11">'8.1.12'!$1:$10</definedName>
    <definedName name="_xlnm.Print_Titles" localSheetId="1">'8.1.2'!$1:$10</definedName>
    <definedName name="_xlnm.Print_Titles" localSheetId="4">'8.1.5'!$1:$10</definedName>
    <definedName name="_xlnm.Print_Titles" localSheetId="5">'8.1.6'!$1:$10</definedName>
    <definedName name="_xlnm.Print_Titles" localSheetId="6">'8.1.7'!$1:$10</definedName>
    <definedName name="_xlnm.Print_Titles" localSheetId="8">'8.1.9'!$1:$13</definedName>
  </definedNames>
  <calcPr calcId="145621"/>
</workbook>
</file>

<file path=xl/calcChain.xml><?xml version="1.0" encoding="utf-8"?>
<calcChain xmlns="http://schemas.openxmlformats.org/spreadsheetml/2006/main">
  <c r="AU40" i="4" l="1"/>
  <c r="AU41" i="4"/>
  <c r="AU42" i="4"/>
  <c r="AU43" i="4"/>
  <c r="AU44" i="4"/>
  <c r="AU39" i="4"/>
  <c r="AU38" i="4"/>
  <c r="AW43" i="4"/>
  <c r="AW39" i="4"/>
  <c r="Z33" i="13" l="1"/>
  <c r="Z23" i="18" l="1"/>
  <c r="Z25" i="18"/>
  <c r="BA48" i="18" l="1"/>
  <c r="BA45" i="18"/>
  <c r="BA46" i="18"/>
  <c r="BA47" i="18"/>
  <c r="BA49" i="18"/>
  <c r="BA50" i="18"/>
  <c r="BA51" i="18"/>
  <c r="BA44" i="18"/>
  <c r="BA40" i="18"/>
  <c r="BA34" i="18"/>
  <c r="BA35" i="18"/>
  <c r="BA36" i="18"/>
  <c r="BA37" i="18"/>
  <c r="BA38" i="18"/>
  <c r="BA39" i="18"/>
  <c r="BA33" i="18"/>
  <c r="BA27" i="18"/>
  <c r="BA26" i="18"/>
  <c r="BA15" i="18"/>
  <c r="BA21" i="18"/>
  <c r="BA19" i="18"/>
  <c r="BA18" i="18"/>
  <c r="BA17" i="18"/>
  <c r="BA28" i="15"/>
  <c r="BA24" i="15"/>
  <c r="BA25" i="15"/>
  <c r="BA26" i="15"/>
  <c r="BA27" i="15"/>
  <c r="BA29" i="15"/>
  <c r="BA23" i="15"/>
  <c r="BA17" i="15"/>
  <c r="BA15" i="15"/>
  <c r="BA16" i="15"/>
  <c r="BA14" i="15"/>
  <c r="BA56" i="13"/>
  <c r="BA54" i="13"/>
  <c r="BA55" i="13"/>
  <c r="BA53" i="13"/>
  <c r="BA49" i="13"/>
  <c r="BA48" i="13"/>
  <c r="BA39" i="13"/>
  <c r="BA40" i="13"/>
  <c r="BA41" i="13"/>
  <c r="BA42" i="13"/>
  <c r="BA43" i="13"/>
  <c r="BA44" i="13"/>
  <c r="BA35" i="13"/>
  <c r="BA34" i="13"/>
  <c r="BA30" i="13"/>
  <c r="BA29" i="13"/>
  <c r="BA23" i="13"/>
  <c r="BA21" i="13"/>
  <c r="BA22" i="13"/>
  <c r="BA24" i="13"/>
  <c r="BA25" i="13"/>
  <c r="BA20" i="13"/>
  <c r="BA17" i="13"/>
  <c r="BA16" i="13"/>
  <c r="BA110" i="11"/>
  <c r="BA111" i="11"/>
  <c r="BA112" i="11"/>
  <c r="BA113" i="11"/>
  <c r="BA109" i="11"/>
  <c r="BA104" i="11"/>
  <c r="BA103" i="11"/>
  <c r="BA99" i="11"/>
  <c r="AY99" i="11"/>
  <c r="BA98" i="11"/>
  <c r="AY98" i="11"/>
  <c r="BA92" i="11"/>
  <c r="BA93" i="11"/>
  <c r="BA94" i="11"/>
  <c r="BA95" i="11"/>
  <c r="BA96" i="11"/>
  <c r="BA97" i="11"/>
  <c r="AY92" i="11"/>
  <c r="BA91" i="11"/>
  <c r="BA90" i="11"/>
  <c r="BA89" i="11"/>
  <c r="BA88" i="11"/>
  <c r="AY88" i="11"/>
  <c r="BA87" i="11"/>
  <c r="BA79" i="11"/>
  <c r="BA80" i="11"/>
  <c r="BA81" i="11"/>
  <c r="BA82" i="11"/>
  <c r="BA83" i="11"/>
  <c r="BA78" i="11"/>
  <c r="BA75" i="11"/>
  <c r="BA74" i="11"/>
  <c r="BA69" i="11"/>
  <c r="BA70" i="11"/>
  <c r="BA71" i="11"/>
  <c r="BA68" i="11"/>
  <c r="BA61" i="11"/>
  <c r="BA62" i="11"/>
  <c r="BA63" i="11"/>
  <c r="BA64" i="11"/>
  <c r="BA60" i="11"/>
  <c r="BA56" i="11"/>
  <c r="BA55" i="11"/>
  <c r="BA51" i="11"/>
  <c r="BA29" i="11"/>
  <c r="BA30" i="11"/>
  <c r="BA31" i="11"/>
  <c r="BA32" i="11"/>
  <c r="BA33" i="11"/>
  <c r="BA34" i="11"/>
  <c r="BA35" i="11"/>
  <c r="BA36" i="11"/>
  <c r="BA37" i="11"/>
  <c r="BA38" i="11"/>
  <c r="BA39" i="11"/>
  <c r="BA40" i="11"/>
  <c r="BA41" i="11"/>
  <c r="BA42" i="11"/>
  <c r="BA43" i="11"/>
  <c r="BA44" i="11"/>
  <c r="BA45" i="11"/>
  <c r="BA46" i="11"/>
  <c r="BA47" i="11"/>
  <c r="BA48" i="11"/>
  <c r="BA49" i="11"/>
  <c r="BA50" i="11"/>
  <c r="BA28" i="11"/>
  <c r="BA23" i="11"/>
  <c r="BA24" i="11"/>
  <c r="BA25" i="11"/>
  <c r="BA22" i="11"/>
  <c r="BA17" i="11"/>
  <c r="BA18" i="11"/>
  <c r="BA19" i="11"/>
  <c r="BA16" i="11"/>
  <c r="BA51" i="17"/>
  <c r="BA45" i="17"/>
  <c r="BA46" i="17"/>
  <c r="BA47" i="17"/>
  <c r="BA48" i="17"/>
  <c r="BA49" i="17"/>
  <c r="BA50" i="17"/>
  <c r="BA44" i="17"/>
  <c r="BA34" i="17"/>
  <c r="BA35" i="17"/>
  <c r="BA36" i="17"/>
  <c r="BA37" i="17"/>
  <c r="BA38" i="17"/>
  <c r="BA39" i="17"/>
  <c r="BA40" i="17"/>
  <c r="BA33" i="17"/>
  <c r="BA27" i="17"/>
  <c r="BA26" i="17"/>
  <c r="BA24" i="14"/>
  <c r="BA25" i="14"/>
  <c r="BA26" i="14"/>
  <c r="BA27" i="14"/>
  <c r="BA28" i="14"/>
  <c r="BA29" i="14"/>
  <c r="BA23" i="14"/>
  <c r="BA51" i="12"/>
  <c r="BA52" i="12"/>
  <c r="BA53" i="12"/>
  <c r="BA50" i="12"/>
  <c r="BA47" i="12"/>
  <c r="BA46" i="12"/>
  <c r="BA38" i="12"/>
  <c r="BA39" i="12"/>
  <c r="BA40" i="12"/>
  <c r="BA41" i="12"/>
  <c r="BA42" i="12"/>
  <c r="BA43" i="12"/>
  <c r="BA35" i="12"/>
  <c r="BA34" i="12"/>
  <c r="BA30" i="12"/>
  <c r="BA29" i="12"/>
  <c r="BA21" i="12"/>
  <c r="BA22" i="12"/>
  <c r="BA23" i="12"/>
  <c r="BA24" i="12"/>
  <c r="BA25" i="12"/>
  <c r="BA20" i="12"/>
  <c r="BA17" i="12"/>
  <c r="BA16" i="12"/>
  <c r="BA92" i="10"/>
  <c r="BA93" i="10"/>
  <c r="BA94" i="10"/>
  <c r="BA95" i="10"/>
  <c r="BA91" i="10"/>
  <c r="BA86" i="10"/>
  <c r="BA85" i="10"/>
  <c r="Z72" i="10"/>
  <c r="AY75" i="10"/>
  <c r="AY72" i="10"/>
  <c r="AZ70" i="10"/>
  <c r="BA63" i="10"/>
  <c r="BA64" i="10"/>
  <c r="BA65" i="10"/>
  <c r="BA66" i="10"/>
  <c r="BA67" i="10"/>
  <c r="BA62" i="10"/>
  <c r="BA59" i="10"/>
  <c r="BA58" i="10"/>
  <c r="BA53" i="10"/>
  <c r="BA54" i="10"/>
  <c r="BA55" i="10"/>
  <c r="BA52" i="10"/>
  <c r="BA48" i="10"/>
  <c r="BA47" i="10"/>
  <c r="BA34" i="10"/>
  <c r="BA28" i="10"/>
  <c r="BA29" i="10"/>
  <c r="BA30" i="10"/>
  <c r="BA31" i="10"/>
  <c r="BA32" i="10"/>
  <c r="BA33" i="10"/>
  <c r="BA35" i="10"/>
  <c r="BA36" i="10"/>
  <c r="BA37" i="10"/>
  <c r="BA38" i="10"/>
  <c r="BA39" i="10"/>
  <c r="BA40" i="10"/>
  <c r="BA41" i="10"/>
  <c r="BA42" i="10"/>
  <c r="BA43" i="10"/>
  <c r="BA44" i="10"/>
  <c r="BA27" i="10"/>
  <c r="BA23" i="10"/>
  <c r="BA24" i="10"/>
  <c r="BA22" i="10"/>
  <c r="BA19" i="10"/>
  <c r="BA17" i="10"/>
  <c r="BA18" i="10"/>
  <c r="BA16" i="10"/>
  <c r="AY24" i="10"/>
  <c r="BA50" i="8"/>
  <c r="BA51" i="8"/>
  <c r="BA45" i="8"/>
  <c r="BA46" i="8"/>
  <c r="BA47" i="8"/>
  <c r="BA48" i="8"/>
  <c r="BA49" i="8"/>
  <c r="BA44" i="8"/>
  <c r="BA37" i="8"/>
  <c r="BA33" i="8"/>
  <c r="BA34" i="8"/>
  <c r="BA35" i="8"/>
  <c r="BA36" i="8"/>
  <c r="BA38" i="8"/>
  <c r="BA39" i="8"/>
  <c r="BA40" i="8"/>
  <c r="BA27" i="8"/>
  <c r="BA26" i="8"/>
  <c r="BA16" i="18" l="1"/>
  <c r="BA21" i="8"/>
  <c r="BA19" i="8"/>
  <c r="BA16" i="8"/>
  <c r="BA18" i="8"/>
  <c r="BA17" i="8"/>
  <c r="BA24" i="6"/>
  <c r="BA25" i="6"/>
  <c r="BA26" i="6"/>
  <c r="BA27" i="6"/>
  <c r="BA28" i="6"/>
  <c r="BA29" i="6"/>
  <c r="BA30" i="6"/>
  <c r="BA23" i="6"/>
  <c r="BA15" i="6"/>
  <c r="BA16" i="6"/>
  <c r="BA17" i="6"/>
  <c r="BA14" i="6"/>
  <c r="BA54" i="4"/>
  <c r="BA55" i="4"/>
  <c r="BA56" i="4"/>
  <c r="BA53" i="4"/>
  <c r="BA49" i="4"/>
  <c r="BA48" i="4"/>
  <c r="BA40" i="4"/>
  <c r="BA41" i="4"/>
  <c r="BA42" i="4"/>
  <c r="BA43" i="4"/>
  <c r="BA44" i="4"/>
  <c r="BA39" i="4"/>
  <c r="BA34" i="4"/>
  <c r="BA35" i="4"/>
  <c r="BA30" i="4"/>
  <c r="BA29" i="4"/>
  <c r="BA20" i="4"/>
  <c r="BA21" i="4"/>
  <c r="BA22" i="4"/>
  <c r="BA23" i="4"/>
  <c r="BA24" i="4"/>
  <c r="BA25" i="4"/>
  <c r="BA17" i="4"/>
  <c r="BA16" i="4"/>
  <c r="Z16" i="18"/>
  <c r="Z15" i="15"/>
  <c r="Z90" i="11"/>
  <c r="Z89" i="11" s="1"/>
  <c r="Z87" i="11" s="1"/>
  <c r="Z86" i="11" s="1"/>
  <c r="Z36" i="11"/>
  <c r="Z28" i="11"/>
  <c r="Z16" i="17"/>
  <c r="Z15" i="14"/>
  <c r="Z13" i="14"/>
  <c r="Z73" i="10"/>
  <c r="Z70" i="10" s="1"/>
  <c r="X73" i="10"/>
  <c r="Y70" i="10"/>
  <c r="Z27" i="10"/>
  <c r="Z35" i="10"/>
  <c r="Z16" i="8"/>
  <c r="X16" i="8"/>
  <c r="Z15" i="6"/>
  <c r="Z33" i="4"/>
  <c r="X33" i="4"/>
  <c r="V33" i="4"/>
  <c r="T33" i="4"/>
  <c r="BA20" i="17" l="1"/>
  <c r="BA16" i="17"/>
  <c r="BA19" i="17"/>
  <c r="BA18" i="17"/>
  <c r="BA21" i="17"/>
  <c r="BA17" i="17"/>
  <c r="BA14" i="14"/>
  <c r="BA15" i="14"/>
  <c r="BA16" i="14"/>
  <c r="BA17" i="14"/>
  <c r="BA79" i="10"/>
  <c r="BA73" i="10"/>
  <c r="BA74" i="10"/>
  <c r="BA78" i="10"/>
  <c r="BA82" i="10"/>
  <c r="BA71" i="10"/>
  <c r="BA76" i="10"/>
  <c r="BA80" i="10"/>
  <c r="BA70" i="10"/>
  <c r="BA72" i="10"/>
  <c r="BA77" i="10"/>
  <c r="BA81" i="10"/>
  <c r="BA75" i="10"/>
  <c r="BA112" i="19"/>
  <c r="BA113" i="19"/>
  <c r="BA114" i="19"/>
  <c r="BA115" i="19"/>
  <c r="BA111" i="19"/>
  <c r="BA105" i="19"/>
  <c r="BA102" i="19"/>
  <c r="BA93" i="19"/>
  <c r="AY93" i="19"/>
  <c r="BA91" i="19"/>
  <c r="BA92" i="19"/>
  <c r="BA94" i="19"/>
  <c r="BA95" i="19"/>
  <c r="BA96" i="19"/>
  <c r="BA97" i="19"/>
  <c r="BA98" i="19"/>
  <c r="BA99" i="19"/>
  <c r="BA100" i="19"/>
  <c r="BA101" i="19"/>
  <c r="BA90" i="19"/>
  <c r="AY90" i="19"/>
  <c r="BA89" i="19"/>
  <c r="AZ89" i="19"/>
  <c r="BA81" i="19"/>
  <c r="BA82" i="19"/>
  <c r="BA83" i="19"/>
  <c r="BA84" i="19"/>
  <c r="BA85" i="19"/>
  <c r="BA80" i="19"/>
  <c r="BA77" i="19"/>
  <c r="BA76" i="19"/>
  <c r="BA69" i="19"/>
  <c r="BA70" i="19"/>
  <c r="BA71" i="19"/>
  <c r="BA72" i="19"/>
  <c r="BA73" i="19"/>
  <c r="BA68" i="19"/>
  <c r="BA61" i="19"/>
  <c r="BA62" i="19"/>
  <c r="BA63" i="19"/>
  <c r="BA64" i="19"/>
  <c r="BA60" i="19"/>
  <c r="BA56" i="19"/>
  <c r="BA55" i="19"/>
  <c r="BA46" i="19"/>
  <c r="AY36" i="19"/>
  <c r="BA36" i="19"/>
  <c r="AY30" i="19"/>
  <c r="BA28" i="19"/>
  <c r="BA29" i="19"/>
  <c r="BA30" i="19"/>
  <c r="BA31" i="19"/>
  <c r="BA32" i="19"/>
  <c r="BA33" i="19"/>
  <c r="BA34" i="19"/>
  <c r="BA35" i="19"/>
  <c r="BA37" i="19"/>
  <c r="BA38" i="19"/>
  <c r="BA39" i="19"/>
  <c r="BA40" i="19"/>
  <c r="BA41" i="19"/>
  <c r="BA42" i="19"/>
  <c r="BA43" i="19"/>
  <c r="BA44" i="19"/>
  <c r="BA45" i="19"/>
  <c r="BA47" i="19"/>
  <c r="BA48" i="19"/>
  <c r="BA49" i="19"/>
  <c r="BA50" i="19"/>
  <c r="BA51" i="19"/>
  <c r="AY31" i="19"/>
  <c r="BA25" i="19"/>
  <c r="BA23" i="19"/>
  <c r="BA24" i="19"/>
  <c r="BA22" i="19"/>
  <c r="BA19" i="19"/>
  <c r="BA17" i="19"/>
  <c r="BA18" i="19"/>
  <c r="BA16" i="19"/>
  <c r="AW106" i="19"/>
  <c r="AY106" i="19"/>
  <c r="AY100" i="19"/>
  <c r="AY99" i="19"/>
  <c r="AY96" i="19"/>
  <c r="Z92" i="19"/>
  <c r="Z91" i="19"/>
  <c r="Z89" i="19" s="1"/>
  <c r="X92" i="19"/>
  <c r="X91" i="19" s="1"/>
  <c r="Z69" i="19"/>
  <c r="Z67" i="19"/>
  <c r="Z28" i="19" l="1"/>
  <c r="Z36" i="19"/>
  <c r="BA43" i="18" l="1"/>
  <c r="BA32" i="18"/>
  <c r="BA25" i="18"/>
  <c r="Z43" i="18"/>
  <c r="Z32" i="18"/>
  <c r="Z30" i="18" s="1"/>
  <c r="Z15" i="18"/>
  <c r="Z13" i="18" s="1"/>
  <c r="BA13" i="15"/>
  <c r="BA22" i="15"/>
  <c r="Z22" i="15"/>
  <c r="Z20" i="15" s="1"/>
  <c r="Z13" i="15"/>
  <c r="Z52" i="13"/>
  <c r="Z47" i="13"/>
  <c r="Z38" i="13"/>
  <c r="Z28" i="13"/>
  <c r="Z19" i="13"/>
  <c r="Z15" i="13"/>
  <c r="Z13" i="13" s="1"/>
  <c r="BA52" i="13"/>
  <c r="BA47" i="13"/>
  <c r="BA38" i="13"/>
  <c r="BA33" i="13"/>
  <c r="BA28" i="13"/>
  <c r="BA19" i="13"/>
  <c r="BA15" i="13"/>
  <c r="BA108" i="11"/>
  <c r="BA102" i="11"/>
  <c r="BA86" i="11"/>
  <c r="BA77" i="11"/>
  <c r="BA73" i="11"/>
  <c r="BA67" i="11"/>
  <c r="BA59" i="11"/>
  <c r="BA54" i="11"/>
  <c r="BA27" i="11"/>
  <c r="BA21" i="11"/>
  <c r="BA15" i="11"/>
  <c r="Z108" i="11"/>
  <c r="Z106" i="11" s="1"/>
  <c r="Z102" i="11"/>
  <c r="Z77" i="11"/>
  <c r="Z73" i="11"/>
  <c r="Z67" i="11"/>
  <c r="Z59" i="11"/>
  <c r="Z54" i="11"/>
  <c r="Z27" i="11"/>
  <c r="Z21" i="11"/>
  <c r="Z15" i="11"/>
  <c r="Z13" i="11" s="1"/>
  <c r="Z15" i="17" l="1"/>
  <c r="Z13" i="17" s="1"/>
  <c r="Z25" i="17"/>
  <c r="Z23" i="17" s="1"/>
  <c r="Z32" i="17"/>
  <c r="Z30" i="17" s="1"/>
  <c r="Z43" i="17"/>
  <c r="BA43" i="17"/>
  <c r="BA32" i="17"/>
  <c r="BA25" i="17"/>
  <c r="BA15" i="17"/>
  <c r="BA13" i="14"/>
  <c r="BA22" i="14"/>
  <c r="Z22" i="14"/>
  <c r="Z20" i="14" s="1"/>
  <c r="BA49" i="12"/>
  <c r="BA45" i="12"/>
  <c r="BA37" i="12"/>
  <c r="BA33" i="12"/>
  <c r="BA28" i="12"/>
  <c r="BA19" i="12"/>
  <c r="BA15" i="12"/>
  <c r="Z49" i="12"/>
  <c r="Z45" i="12"/>
  <c r="Z37" i="12"/>
  <c r="Z33" i="12"/>
  <c r="Z28" i="12"/>
  <c r="Z19" i="12"/>
  <c r="Z15" i="12"/>
  <c r="Z13" i="12" s="1"/>
  <c r="BA90" i="10"/>
  <c r="BA84" i="10"/>
  <c r="BA69" i="10"/>
  <c r="BA61" i="10"/>
  <c r="BA57" i="10"/>
  <c r="BA51" i="10"/>
  <c r="BA46" i="10"/>
  <c r="BA26" i="10"/>
  <c r="BA21" i="10"/>
  <c r="BA15" i="10"/>
  <c r="Z90" i="10"/>
  <c r="Z88" i="10" s="1"/>
  <c r="Z84" i="10"/>
  <c r="Z69" i="10"/>
  <c r="Z61" i="10"/>
  <c r="Z57" i="10"/>
  <c r="Z51" i="10"/>
  <c r="Z46" i="10"/>
  <c r="Z26" i="10"/>
  <c r="Z21" i="10"/>
  <c r="Z15" i="10"/>
  <c r="Z13" i="10" s="1"/>
  <c r="BA43" i="8"/>
  <c r="BA32" i="8"/>
  <c r="BA25" i="8"/>
  <c r="BA15" i="8"/>
  <c r="Z43" i="8"/>
  <c r="Z32" i="8"/>
  <c r="Z30" i="8"/>
  <c r="Z25" i="8"/>
  <c r="Z23" i="8" s="1"/>
  <c r="Z15" i="8"/>
  <c r="Z13" i="8"/>
  <c r="Z22" i="6"/>
  <c r="Z20" i="6" s="1"/>
  <c r="Z13" i="6"/>
  <c r="BA22" i="6"/>
  <c r="BA13" i="6"/>
  <c r="BA52" i="4"/>
  <c r="BA47" i="4"/>
  <c r="BA38" i="4"/>
  <c r="BA33" i="4"/>
  <c r="BA28" i="4"/>
  <c r="BA19" i="4"/>
  <c r="BA15" i="4"/>
  <c r="Z52" i="4"/>
  <c r="Z47" i="4"/>
  <c r="Z38" i="4"/>
  <c r="Z28" i="4"/>
  <c r="Z19" i="4"/>
  <c r="Z15" i="4"/>
  <c r="Z13" i="4" s="1"/>
  <c r="BA110" i="19"/>
  <c r="BA104" i="19"/>
  <c r="BA79" i="19"/>
  <c r="BA88" i="19"/>
  <c r="BA75" i="19"/>
  <c r="BA67" i="19"/>
  <c r="BA59" i="19"/>
  <c r="BA54" i="19"/>
  <c r="BA27" i="19"/>
  <c r="BA21" i="19"/>
  <c r="BA15" i="19"/>
  <c r="Z110" i="19"/>
  <c r="Z108" i="19" s="1"/>
  <c r="Z104" i="19"/>
  <c r="Z88" i="19"/>
  <c r="Z79" i="19"/>
  <c r="Z75" i="19"/>
  <c r="Z59" i="19"/>
  <c r="Z54" i="19"/>
  <c r="Z21" i="19"/>
  <c r="Z27" i="19"/>
  <c r="Z15" i="19"/>
  <c r="Z13" i="19" s="1"/>
  <c r="X89" i="19" l="1"/>
  <c r="X88" i="19" s="1"/>
  <c r="X38" i="4"/>
  <c r="AY61" i="19" l="1"/>
  <c r="AY62" i="19"/>
  <c r="AY63" i="19"/>
  <c r="AY64" i="19"/>
  <c r="AY60" i="19"/>
  <c r="AY59" i="11" l="1"/>
  <c r="X59" i="11"/>
  <c r="AY64" i="11"/>
  <c r="AY59" i="19"/>
  <c r="T47" i="4" l="1"/>
  <c r="X32" i="18" l="1"/>
  <c r="X30" i="18" s="1"/>
  <c r="X43" i="18"/>
  <c r="X25" i="18"/>
  <c r="X23" i="18" s="1"/>
  <c r="X16" i="18"/>
  <c r="X15" i="18" s="1"/>
  <c r="X13" i="18" s="1"/>
  <c r="X22" i="15"/>
  <c r="X20" i="15" s="1"/>
  <c r="X15" i="15"/>
  <c r="X13" i="15" s="1"/>
  <c r="X52" i="13"/>
  <c r="X47" i="13"/>
  <c r="X38" i="13"/>
  <c r="X33" i="13"/>
  <c r="X28" i="13"/>
  <c r="X19" i="13"/>
  <c r="X15" i="13"/>
  <c r="X13" i="13"/>
  <c r="AY104" i="11" l="1"/>
  <c r="AW104" i="11"/>
  <c r="X106" i="11"/>
  <c r="X108" i="11"/>
  <c r="X102" i="11"/>
  <c r="X90" i="11"/>
  <c r="X89" i="11" s="1"/>
  <c r="X87" i="11" s="1"/>
  <c r="X86" i="11" s="1"/>
  <c r="X77" i="11"/>
  <c r="X73" i="11"/>
  <c r="X67" i="11"/>
  <c r="X54" i="11"/>
  <c r="X36" i="11"/>
  <c r="X27" i="11"/>
  <c r="V36" i="11"/>
  <c r="X28" i="11"/>
  <c r="V28" i="11"/>
  <c r="X21" i="11"/>
  <c r="X15" i="11"/>
  <c r="X13" i="11" s="1"/>
  <c r="X43" i="17"/>
  <c r="X32" i="17"/>
  <c r="X30" i="17" s="1"/>
  <c r="X25" i="17"/>
  <c r="X23" i="17" s="1"/>
  <c r="X16" i="17"/>
  <c r="AY20" i="17" s="1"/>
  <c r="AU14" i="14"/>
  <c r="AY30" i="14"/>
  <c r="X22" i="14"/>
  <c r="X20" i="14" s="1"/>
  <c r="X15" i="14"/>
  <c r="X13" i="14" s="1"/>
  <c r="X49" i="12"/>
  <c r="X45" i="12"/>
  <c r="X37" i="12"/>
  <c r="X33" i="12"/>
  <c r="X28" i="12"/>
  <c r="X19" i="12"/>
  <c r="X15" i="12"/>
  <c r="X13" i="12" s="1"/>
  <c r="X90" i="10"/>
  <c r="X88" i="10" s="1"/>
  <c r="X84" i="10"/>
  <c r="X72" i="10"/>
  <c r="X70" i="10" s="1"/>
  <c r="X69" i="10" s="1"/>
  <c r="X61" i="10"/>
  <c r="X57" i="10"/>
  <c r="X51" i="10"/>
  <c r="X46" i="10"/>
  <c r="X35" i="10"/>
  <c r="X27" i="10"/>
  <c r="X21" i="10"/>
  <c r="X15" i="10"/>
  <c r="X13" i="10" s="1"/>
  <c r="X43" i="8"/>
  <c r="X32" i="8"/>
  <c r="X30" i="8" s="1"/>
  <c r="X25" i="8"/>
  <c r="X23" i="8" s="1"/>
  <c r="X15" i="8"/>
  <c r="X13" i="8" s="1"/>
  <c r="X26" i="10" l="1"/>
  <c r="X15" i="17"/>
  <c r="X13" i="17" s="1"/>
  <c r="W22" i="6"/>
  <c r="X22" i="6"/>
  <c r="X20" i="6" s="1"/>
  <c r="X15" i="6"/>
  <c r="X13" i="6" s="1"/>
  <c r="X52" i="4"/>
  <c r="V47" i="4"/>
  <c r="X47" i="4"/>
  <c r="X28" i="4"/>
  <c r="X19" i="4"/>
  <c r="X15" i="4"/>
  <c r="X13" i="4" s="1"/>
  <c r="V92" i="19"/>
  <c r="X110" i="19"/>
  <c r="X108" i="19" s="1"/>
  <c r="X104" i="19"/>
  <c r="AY25" i="19"/>
  <c r="W89" i="19"/>
  <c r="X79" i="19"/>
  <c r="X75" i="19"/>
  <c r="X69" i="19"/>
  <c r="AY73" i="19" s="1"/>
  <c r="X59" i="19"/>
  <c r="X54" i="19"/>
  <c r="X28" i="19"/>
  <c r="AY46" i="19" s="1"/>
  <c r="X36" i="19"/>
  <c r="X21" i="19"/>
  <c r="X15" i="19"/>
  <c r="X13" i="19" s="1"/>
  <c r="AY69" i="19" l="1"/>
  <c r="X67" i="19"/>
  <c r="X27" i="19"/>
  <c r="AY21" i="18"/>
  <c r="AY18" i="18"/>
  <c r="AY19" i="18"/>
  <c r="AY17" i="18"/>
  <c r="AY18" i="8"/>
  <c r="AY19" i="8"/>
  <c r="AY21" i="8"/>
  <c r="AY17" i="8"/>
  <c r="AY16" i="18" l="1"/>
  <c r="AY15" i="18" s="1"/>
  <c r="AY16" i="8"/>
  <c r="AY45" i="18"/>
  <c r="AY46" i="18"/>
  <c r="AY47" i="18"/>
  <c r="AY48" i="18"/>
  <c r="AY49" i="18"/>
  <c r="AY50" i="18"/>
  <c r="AY51" i="18"/>
  <c r="AY44" i="18"/>
  <c r="AY34" i="18"/>
  <c r="AY35" i="18"/>
  <c r="AY36" i="18"/>
  <c r="AY37" i="18"/>
  <c r="AY38" i="18"/>
  <c r="AY39" i="18"/>
  <c r="AY40" i="18"/>
  <c r="AY33" i="18"/>
  <c r="AY27" i="18"/>
  <c r="AY26" i="18"/>
  <c r="AW45" i="18"/>
  <c r="AW46" i="18"/>
  <c r="AW47" i="18"/>
  <c r="AW48" i="18"/>
  <c r="AW49" i="18"/>
  <c r="AW50" i="18"/>
  <c r="AW51" i="18"/>
  <c r="AW44" i="18"/>
  <c r="AW34" i="18"/>
  <c r="AW35" i="18"/>
  <c r="AW36" i="18"/>
  <c r="AW37" i="18"/>
  <c r="AW38" i="18"/>
  <c r="AW39" i="18"/>
  <c r="AW40" i="18"/>
  <c r="AW33" i="18"/>
  <c r="AW27" i="18"/>
  <c r="AW26" i="18"/>
  <c r="V16" i="18"/>
  <c r="AY24" i="15"/>
  <c r="AY25" i="15"/>
  <c r="AY26" i="15"/>
  <c r="AY27" i="15"/>
  <c r="AY28" i="15"/>
  <c r="AY29" i="15"/>
  <c r="AY23" i="15"/>
  <c r="AY15" i="15"/>
  <c r="AY16" i="15"/>
  <c r="AY17" i="15"/>
  <c r="AY14" i="15"/>
  <c r="AW24" i="15"/>
  <c r="AW25" i="15"/>
  <c r="AW26" i="15"/>
  <c r="AW27" i="15"/>
  <c r="AW28" i="15"/>
  <c r="AW29" i="15"/>
  <c r="AW23" i="15"/>
  <c r="AY29" i="13"/>
  <c r="AY56" i="13"/>
  <c r="AY54" i="13"/>
  <c r="AY55" i="13"/>
  <c r="AY53" i="13"/>
  <c r="AY49" i="13"/>
  <c r="AY48" i="13"/>
  <c r="AY40" i="13"/>
  <c r="AY41" i="13"/>
  <c r="AY42" i="13"/>
  <c r="AY43" i="13"/>
  <c r="AY44" i="13"/>
  <c r="AY39" i="13"/>
  <c r="AW39" i="13"/>
  <c r="AY35" i="13"/>
  <c r="AY34" i="13"/>
  <c r="AY30" i="13"/>
  <c r="AY25" i="13"/>
  <c r="AY21" i="13"/>
  <c r="AY22" i="13"/>
  <c r="AY23" i="13"/>
  <c r="AY24" i="13"/>
  <c r="AY20" i="13"/>
  <c r="AY17" i="13"/>
  <c r="AY16" i="13"/>
  <c r="AY47" i="13"/>
  <c r="AW54" i="13"/>
  <c r="AW55" i="13"/>
  <c r="AW56" i="13"/>
  <c r="AW53" i="13"/>
  <c r="AW49" i="13"/>
  <c r="AW48" i="13"/>
  <c r="AW40" i="13"/>
  <c r="AW41" i="13"/>
  <c r="AW42" i="13"/>
  <c r="AW43" i="13"/>
  <c r="AW44" i="13"/>
  <c r="AW35" i="13"/>
  <c r="AW34" i="13"/>
  <c r="AW30" i="13"/>
  <c r="AW29" i="13"/>
  <c r="AW23" i="13"/>
  <c r="AW24" i="13"/>
  <c r="AW25" i="13"/>
  <c r="AW21" i="13"/>
  <c r="AW22" i="13"/>
  <c r="AW20" i="13"/>
  <c r="AW17" i="13"/>
  <c r="AW16" i="13"/>
  <c r="AY110" i="11"/>
  <c r="AY111" i="11"/>
  <c r="AY112" i="11"/>
  <c r="AY113" i="11"/>
  <c r="AY109" i="11"/>
  <c r="AY103" i="11"/>
  <c r="AY102" i="11" s="1"/>
  <c r="AY91" i="11"/>
  <c r="AY89" i="11"/>
  <c r="AY90" i="11"/>
  <c r="AY93" i="11"/>
  <c r="AY94" i="11"/>
  <c r="AY95" i="11"/>
  <c r="AY96" i="11"/>
  <c r="AY97" i="11"/>
  <c r="AY100" i="11"/>
  <c r="AY87" i="11"/>
  <c r="AY79" i="11"/>
  <c r="AY80" i="11"/>
  <c r="AY81" i="11"/>
  <c r="AY82" i="11"/>
  <c r="AY83" i="11"/>
  <c r="AY78" i="11"/>
  <c r="AY75" i="11"/>
  <c r="AY74" i="11"/>
  <c r="AY69" i="11"/>
  <c r="AY70" i="11"/>
  <c r="AY71" i="11"/>
  <c r="AY68" i="11"/>
  <c r="AY61" i="11"/>
  <c r="AY62" i="11"/>
  <c r="AY63" i="11"/>
  <c r="AY60" i="11"/>
  <c r="AY56" i="11"/>
  <c r="AY55" i="11"/>
  <c r="AY29" i="11"/>
  <c r="AY30" i="11"/>
  <c r="AY31" i="11"/>
  <c r="AY32" i="11"/>
  <c r="AY33" i="11"/>
  <c r="AY34" i="11"/>
  <c r="AY35" i="11"/>
  <c r="AY36" i="11"/>
  <c r="AY37" i="11"/>
  <c r="AY38" i="11"/>
  <c r="AY39" i="11"/>
  <c r="AY40" i="11"/>
  <c r="AY41" i="11"/>
  <c r="AY42" i="11"/>
  <c r="AY43" i="11"/>
  <c r="AY44" i="11"/>
  <c r="AY45" i="11"/>
  <c r="AY46" i="11"/>
  <c r="AY47" i="11"/>
  <c r="AY48" i="11"/>
  <c r="AY49" i="11"/>
  <c r="AY50" i="11"/>
  <c r="AY51" i="11"/>
  <c r="AY28" i="11"/>
  <c r="AY27" i="11" s="1"/>
  <c r="AY25" i="11"/>
  <c r="AY23" i="11"/>
  <c r="AY24" i="11"/>
  <c r="AY22" i="11"/>
  <c r="AY17" i="11"/>
  <c r="AY18" i="11"/>
  <c r="AY19" i="11"/>
  <c r="AY16" i="11"/>
  <c r="AW110" i="11"/>
  <c r="AW111" i="11"/>
  <c r="AW112" i="11"/>
  <c r="AW113" i="11"/>
  <c r="AW109" i="11"/>
  <c r="AW103" i="11"/>
  <c r="AW79" i="11"/>
  <c r="AW80" i="11"/>
  <c r="AW81" i="11"/>
  <c r="AW82" i="11"/>
  <c r="AW83" i="11"/>
  <c r="AW78" i="11"/>
  <c r="AW75" i="11"/>
  <c r="AW74" i="11"/>
  <c r="AW69" i="11"/>
  <c r="AW70" i="11"/>
  <c r="AW71" i="11"/>
  <c r="AW68" i="11"/>
  <c r="AW61" i="11"/>
  <c r="AW62" i="11"/>
  <c r="AW63" i="11"/>
  <c r="AW60" i="11"/>
  <c r="AW56" i="11"/>
  <c r="AW55" i="11"/>
  <c r="AW23" i="11"/>
  <c r="AW24" i="11"/>
  <c r="AW25" i="11"/>
  <c r="AW22" i="11"/>
  <c r="AW17" i="11"/>
  <c r="AW18" i="11"/>
  <c r="AW19" i="11"/>
  <c r="AW16" i="11"/>
  <c r="AY27" i="17"/>
  <c r="AY26" i="17"/>
  <c r="AW26" i="17"/>
  <c r="AY21" i="17"/>
  <c r="AY17" i="17"/>
  <c r="AY18" i="17"/>
  <c r="AY19" i="17"/>
  <c r="AY16" i="17"/>
  <c r="AY51" i="17"/>
  <c r="AY45" i="17"/>
  <c r="AY46" i="17"/>
  <c r="AY47" i="17"/>
  <c r="AY48" i="17"/>
  <c r="AY49" i="17"/>
  <c r="AY50" i="17"/>
  <c r="AY44" i="17"/>
  <c r="AY34" i="17"/>
  <c r="AY35" i="17"/>
  <c r="AY36" i="17"/>
  <c r="AY37" i="17"/>
  <c r="AY38" i="17"/>
  <c r="AY39" i="17"/>
  <c r="AY40" i="17"/>
  <c r="AY33" i="17"/>
  <c r="AW51" i="17"/>
  <c r="AW45" i="17"/>
  <c r="AW46" i="17"/>
  <c r="AW47" i="17"/>
  <c r="AW48" i="17"/>
  <c r="AW49" i="17"/>
  <c r="AW50" i="17"/>
  <c r="AW44" i="17"/>
  <c r="AW40" i="17"/>
  <c r="AW33" i="17"/>
  <c r="AW34" i="17"/>
  <c r="AW35" i="17"/>
  <c r="AW36" i="17"/>
  <c r="AW37" i="17"/>
  <c r="AW38" i="17"/>
  <c r="AW39" i="17"/>
  <c r="AW27" i="17"/>
  <c r="AY24" i="14"/>
  <c r="AY25" i="14"/>
  <c r="AY26" i="14"/>
  <c r="AY27" i="14"/>
  <c r="AY28" i="14"/>
  <c r="AY29" i="14"/>
  <c r="AY23" i="14"/>
  <c r="AY15" i="14"/>
  <c r="AY16" i="14"/>
  <c r="AY17" i="14"/>
  <c r="AY14" i="14"/>
  <c r="AW24" i="14"/>
  <c r="AW22" i="14" s="1"/>
  <c r="AW25" i="14"/>
  <c r="AW26" i="14"/>
  <c r="AW27" i="14"/>
  <c r="AW28" i="14"/>
  <c r="AW29" i="14"/>
  <c r="AW23" i="14"/>
  <c r="AY53" i="12"/>
  <c r="AY51" i="12"/>
  <c r="AY52" i="12"/>
  <c r="AY50" i="12"/>
  <c r="AY47" i="12"/>
  <c r="AY46" i="12"/>
  <c r="AY39" i="12"/>
  <c r="AY40" i="12"/>
  <c r="AY41" i="12"/>
  <c r="AY42" i="12"/>
  <c r="AY43" i="12"/>
  <c r="AY38" i="12"/>
  <c r="AY37" i="12" s="1"/>
  <c r="AY35" i="12"/>
  <c r="AY34" i="12"/>
  <c r="AY33" i="12" s="1"/>
  <c r="AY30" i="12"/>
  <c r="AY29" i="12"/>
  <c r="AY25" i="12"/>
  <c r="AY21" i="12"/>
  <c r="AY22" i="12"/>
  <c r="AY23" i="12"/>
  <c r="AY24" i="12"/>
  <c r="AY20" i="12"/>
  <c r="AY19" i="12" s="1"/>
  <c r="AY17" i="12"/>
  <c r="AY16" i="12"/>
  <c r="AW51" i="12"/>
  <c r="AW52" i="12"/>
  <c r="AW53" i="12"/>
  <c r="AW50" i="12"/>
  <c r="AW49" i="12" s="1"/>
  <c r="AW47" i="12"/>
  <c r="AW46" i="12"/>
  <c r="AW43" i="12"/>
  <c r="AW39" i="12"/>
  <c r="AW40" i="12"/>
  <c r="AW41" i="12"/>
  <c r="AW42" i="12"/>
  <c r="AW38" i="12"/>
  <c r="AW35" i="12"/>
  <c r="AW34" i="12"/>
  <c r="AW29" i="12"/>
  <c r="AW24" i="12"/>
  <c r="AW30" i="12"/>
  <c r="AW21" i="12"/>
  <c r="AW22" i="12"/>
  <c r="AW23" i="12"/>
  <c r="AW25" i="12"/>
  <c r="AW20" i="12"/>
  <c r="AW17" i="12"/>
  <c r="AW16" i="12"/>
  <c r="AY95" i="10"/>
  <c r="AY92" i="10"/>
  <c r="AY93" i="10"/>
  <c r="AY94" i="10"/>
  <c r="AY91" i="10"/>
  <c r="AY86" i="10"/>
  <c r="AY85" i="10"/>
  <c r="AY82" i="10"/>
  <c r="AY71" i="10"/>
  <c r="AY73" i="10"/>
  <c r="AY74" i="10"/>
  <c r="AY76" i="10"/>
  <c r="AY77" i="10"/>
  <c r="AY78" i="10"/>
  <c r="AY79" i="10"/>
  <c r="AY80" i="10"/>
  <c r="AY81" i="10"/>
  <c r="AY70" i="10"/>
  <c r="AY63" i="10"/>
  <c r="AY64" i="10"/>
  <c r="AY65" i="10"/>
  <c r="AY66" i="10"/>
  <c r="AY62" i="10"/>
  <c r="AY59" i="10"/>
  <c r="AY58" i="10"/>
  <c r="AY57" i="10" s="1"/>
  <c r="AY53" i="10"/>
  <c r="AY51" i="10" s="1"/>
  <c r="AY54" i="10"/>
  <c r="AY55" i="10"/>
  <c r="AY52" i="10"/>
  <c r="AY48" i="10"/>
  <c r="AY47" i="10"/>
  <c r="AY46" i="10" s="1"/>
  <c r="AY41" i="10"/>
  <c r="AY27" i="10"/>
  <c r="AY28" i="10"/>
  <c r="AY29" i="10"/>
  <c r="AY30" i="10"/>
  <c r="AY31" i="10"/>
  <c r="AY32" i="10"/>
  <c r="AY33" i="10"/>
  <c r="AY35" i="10"/>
  <c r="AY36" i="10"/>
  <c r="AY37" i="10"/>
  <c r="AY38" i="10"/>
  <c r="AY39" i="10"/>
  <c r="AY40" i="10"/>
  <c r="AY42" i="10"/>
  <c r="AY43" i="10"/>
  <c r="AY23" i="10"/>
  <c r="AY21" i="10" s="1"/>
  <c r="AY22" i="10"/>
  <c r="AY17" i="10"/>
  <c r="AY18" i="10"/>
  <c r="AY19" i="10"/>
  <c r="AY16" i="10"/>
  <c r="AW92" i="10"/>
  <c r="AW93" i="10"/>
  <c r="AW94" i="10"/>
  <c r="AW95" i="10"/>
  <c r="AW91" i="10"/>
  <c r="AW86" i="10"/>
  <c r="AW85" i="10"/>
  <c r="AW63" i="10"/>
  <c r="AW64" i="10"/>
  <c r="AW65" i="10"/>
  <c r="AW66" i="10"/>
  <c r="AW62" i="10"/>
  <c r="AW59" i="10"/>
  <c r="AW58" i="10"/>
  <c r="AW53" i="10"/>
  <c r="AW54" i="10"/>
  <c r="AW55" i="10"/>
  <c r="AW52" i="10"/>
  <c r="AW48" i="10"/>
  <c r="AW47" i="10"/>
  <c r="AW28" i="10"/>
  <c r="AW32" i="10"/>
  <c r="AW37" i="10"/>
  <c r="AW41" i="10"/>
  <c r="AW23" i="10"/>
  <c r="AW22" i="10"/>
  <c r="AW17" i="10"/>
  <c r="AW18" i="10"/>
  <c r="AW19" i="10"/>
  <c r="AW16" i="10"/>
  <c r="V35" i="10"/>
  <c r="AW30" i="10" s="1"/>
  <c r="V27" i="10"/>
  <c r="AW31" i="10" s="1"/>
  <c r="AY45" i="8"/>
  <c r="AY46" i="8"/>
  <c r="AY47" i="8"/>
  <c r="AY48" i="8"/>
  <c r="AY49" i="8"/>
  <c r="AY50" i="8"/>
  <c r="AY51" i="8"/>
  <c r="AY44" i="8"/>
  <c r="AY34" i="8"/>
  <c r="AY35" i="8"/>
  <c r="AY36" i="8"/>
  <c r="AY37" i="8"/>
  <c r="AY38" i="8"/>
  <c r="AY39" i="8"/>
  <c r="AY40" i="8"/>
  <c r="AY33" i="8"/>
  <c r="AY27" i="8"/>
  <c r="AY26" i="8"/>
  <c r="AY15" i="8"/>
  <c r="AW45" i="8"/>
  <c r="AW46" i="8"/>
  <c r="AW47" i="8"/>
  <c r="AW48" i="8"/>
  <c r="AW49" i="8"/>
  <c r="AW50" i="8"/>
  <c r="AW51" i="8"/>
  <c r="AW44" i="8"/>
  <c r="AW32" i="8"/>
  <c r="AW34" i="8"/>
  <c r="AW35" i="8"/>
  <c r="AW36" i="8"/>
  <c r="AW37" i="8"/>
  <c r="AW38" i="8"/>
  <c r="AW39" i="8"/>
  <c r="AW40" i="8"/>
  <c r="AW33" i="8"/>
  <c r="AW27" i="8"/>
  <c r="AW26" i="8"/>
  <c r="AY43" i="18" l="1"/>
  <c r="AY32" i="18"/>
  <c r="AY25" i="18"/>
  <c r="AY22" i="15"/>
  <c r="AY13" i="15"/>
  <c r="AY52" i="13"/>
  <c r="AY38" i="13"/>
  <c r="AY33" i="13"/>
  <c r="AY28" i="13"/>
  <c r="AY19" i="13"/>
  <c r="AY15" i="13"/>
  <c r="AY108" i="11"/>
  <c r="AY77" i="11"/>
  <c r="AY73" i="11"/>
  <c r="AY67" i="11"/>
  <c r="AY54" i="11"/>
  <c r="AY21" i="11"/>
  <c r="AY15" i="11"/>
  <c r="AY43" i="17"/>
  <c r="AY32" i="17"/>
  <c r="AY25" i="17"/>
  <c r="AY15" i="17"/>
  <c r="AY22" i="14"/>
  <c r="AY13" i="14"/>
  <c r="AY49" i="12"/>
  <c r="AY45" i="12"/>
  <c r="AY28" i="12"/>
  <c r="AY15" i="12"/>
  <c r="AY90" i="10"/>
  <c r="AY84" i="10"/>
  <c r="AY69" i="10"/>
  <c r="AY61" i="10"/>
  <c r="AY15" i="10"/>
  <c r="AY43" i="8"/>
  <c r="AY32" i="8"/>
  <c r="AY25" i="8"/>
  <c r="AY86" i="11"/>
  <c r="AY26" i="10"/>
  <c r="AW43" i="10"/>
  <c r="AW39" i="10"/>
  <c r="AW35" i="10"/>
  <c r="AW42" i="10"/>
  <c r="AW38" i="10"/>
  <c r="AW33" i="10"/>
  <c r="AW29" i="10"/>
  <c r="AW27" i="10"/>
  <c r="AW40" i="10"/>
  <c r="AW36" i="10"/>
  <c r="AY24" i="6"/>
  <c r="AY25" i="6"/>
  <c r="AY26" i="6"/>
  <c r="AY27" i="6"/>
  <c r="AY28" i="6"/>
  <c r="AY29" i="6"/>
  <c r="AY30" i="6"/>
  <c r="AY23" i="6"/>
  <c r="AY15" i="6"/>
  <c r="AY16" i="6"/>
  <c r="AY17" i="6"/>
  <c r="AY14" i="6"/>
  <c r="AW24" i="6"/>
  <c r="AW25" i="6"/>
  <c r="AW26" i="6"/>
  <c r="AW27" i="6"/>
  <c r="AW28" i="6"/>
  <c r="AW29" i="6"/>
  <c r="AW30" i="6"/>
  <c r="AW23" i="6"/>
  <c r="AY41" i="4"/>
  <c r="AY54" i="4"/>
  <c r="AY55" i="4"/>
  <c r="AY56" i="4"/>
  <c r="AY53" i="4"/>
  <c r="AY49" i="4"/>
  <c r="AY48" i="4"/>
  <c r="AY40" i="4"/>
  <c r="AY42" i="4"/>
  <c r="AY43" i="4"/>
  <c r="AY44" i="4"/>
  <c r="AY39" i="4"/>
  <c r="AY35" i="4"/>
  <c r="AY34" i="4"/>
  <c r="AY33" i="4" s="1"/>
  <c r="AY28" i="4"/>
  <c r="AY30" i="4"/>
  <c r="AY29" i="4"/>
  <c r="AY21" i="4"/>
  <c r="AY22" i="4"/>
  <c r="AY23" i="4"/>
  <c r="AY24" i="4"/>
  <c r="AY25" i="4"/>
  <c r="AY20" i="4"/>
  <c r="AY17" i="4"/>
  <c r="AY16" i="4"/>
  <c r="AY15" i="4" s="1"/>
  <c r="AW54" i="4"/>
  <c r="AW55" i="4"/>
  <c r="AW56" i="4"/>
  <c r="AW53" i="4"/>
  <c r="AW49" i="4"/>
  <c r="AU47" i="4"/>
  <c r="AW48" i="4"/>
  <c r="AW47" i="4" s="1"/>
  <c r="AW40" i="4"/>
  <c r="AW41" i="4"/>
  <c r="AW42" i="4"/>
  <c r="AW44" i="4"/>
  <c r="AW35" i="4"/>
  <c r="AW34" i="4"/>
  <c r="AW30" i="4"/>
  <c r="AW29" i="4"/>
  <c r="AW21" i="4"/>
  <c r="AW22" i="4"/>
  <c r="AW23" i="4"/>
  <c r="AW24" i="4"/>
  <c r="AW25" i="4"/>
  <c r="AW20" i="4"/>
  <c r="V15" i="4"/>
  <c r="AW16" i="4"/>
  <c r="AY102" i="19"/>
  <c r="AY112" i="19"/>
  <c r="AY113" i="19"/>
  <c r="AY114" i="19"/>
  <c r="AY115" i="19"/>
  <c r="AY111" i="19"/>
  <c r="AY105" i="19"/>
  <c r="AY104" i="19" s="1"/>
  <c r="AY101" i="19"/>
  <c r="AY91" i="19"/>
  <c r="AY92" i="19"/>
  <c r="AY94" i="19"/>
  <c r="AY95" i="19"/>
  <c r="AY97" i="19"/>
  <c r="AY98" i="19"/>
  <c r="AY89" i="19"/>
  <c r="AY81" i="19"/>
  <c r="AY82" i="19"/>
  <c r="AY83" i="19"/>
  <c r="AY84" i="19"/>
  <c r="AY85" i="19"/>
  <c r="AY80" i="19"/>
  <c r="AY77" i="19"/>
  <c r="AY76" i="19"/>
  <c r="AY75" i="19" s="1"/>
  <c r="AY70" i="19"/>
  <c r="AY71" i="19"/>
  <c r="AY72" i="19"/>
  <c r="AY68" i="19"/>
  <c r="AY56" i="19"/>
  <c r="AY55" i="19"/>
  <c r="AY50" i="19"/>
  <c r="AY29" i="19"/>
  <c r="AY32" i="19"/>
  <c r="AY33" i="19"/>
  <c r="AY34" i="19"/>
  <c r="AY35" i="19"/>
  <c r="AY37" i="19"/>
  <c r="AY38" i="19"/>
  <c r="AY39" i="19"/>
  <c r="AY40" i="19"/>
  <c r="AY41" i="19"/>
  <c r="AY42" i="19"/>
  <c r="AY43" i="19"/>
  <c r="AY44" i="19"/>
  <c r="AY45" i="19"/>
  <c r="AY47" i="19"/>
  <c r="AY48" i="19"/>
  <c r="AY49" i="19"/>
  <c r="AY51" i="19"/>
  <c r="AY28" i="19"/>
  <c r="AY23" i="19"/>
  <c r="AY24" i="19"/>
  <c r="AY22" i="19"/>
  <c r="AY17" i="19"/>
  <c r="AY18" i="19"/>
  <c r="AY19" i="19"/>
  <c r="AY16" i="19"/>
  <c r="AW112" i="19"/>
  <c r="AW113" i="19"/>
  <c r="AW114" i="19"/>
  <c r="AW115" i="19"/>
  <c r="AW111" i="19"/>
  <c r="AW105" i="19"/>
  <c r="AW85" i="19"/>
  <c r="AW81" i="19"/>
  <c r="AW82" i="19"/>
  <c r="AW83" i="19"/>
  <c r="AW84" i="19"/>
  <c r="AW80" i="19"/>
  <c r="AW77" i="19"/>
  <c r="AW76" i="19"/>
  <c r="AW61" i="19"/>
  <c r="AW62" i="19"/>
  <c r="AW63" i="19"/>
  <c r="AW60" i="19"/>
  <c r="AW56" i="19"/>
  <c r="AW55" i="19"/>
  <c r="AW54" i="19" s="1"/>
  <c r="AW23" i="19"/>
  <c r="AW24" i="19"/>
  <c r="AW25" i="19"/>
  <c r="AW22" i="19"/>
  <c r="AW17" i="19"/>
  <c r="AW18" i="19"/>
  <c r="AW19" i="19"/>
  <c r="AW16" i="19"/>
  <c r="AY88" i="19" l="1"/>
  <c r="AY15" i="19"/>
  <c r="AY52" i="4"/>
  <c r="AY47" i="4"/>
  <c r="AY38" i="4"/>
  <c r="AY19" i="4"/>
  <c r="AY110" i="19"/>
  <c r="AY79" i="19"/>
  <c r="AY67" i="19"/>
  <c r="AY54" i="19"/>
  <c r="AY27" i="19"/>
  <c r="AY21" i="19"/>
  <c r="AW26" i="10"/>
  <c r="AW59" i="19"/>
  <c r="AW21" i="19"/>
  <c r="AW15" i="19"/>
  <c r="V43" i="8"/>
  <c r="AY22" i="6"/>
  <c r="AY13" i="6"/>
  <c r="F32" i="8" l="1"/>
  <c r="F30" i="8" s="1"/>
  <c r="T92" i="19" l="1"/>
  <c r="R92" i="19"/>
  <c r="V22" i="6" l="1"/>
  <c r="AW22" i="6"/>
  <c r="V110" i="19"/>
  <c r="V108" i="19" s="1"/>
  <c r="T91" i="19"/>
  <c r="AS90" i="19"/>
  <c r="AS92" i="19"/>
  <c r="AS93" i="19"/>
  <c r="AS94" i="19"/>
  <c r="AS95" i="19"/>
  <c r="AS96" i="19"/>
  <c r="AS97" i="19"/>
  <c r="AS98" i="19"/>
  <c r="AS99" i="19"/>
  <c r="AS100" i="19"/>
  <c r="AS101" i="19"/>
  <c r="AS102" i="19"/>
  <c r="R91" i="19"/>
  <c r="R89" i="19" s="1"/>
  <c r="AS89" i="19" s="1"/>
  <c r="V91" i="19"/>
  <c r="P89" i="19"/>
  <c r="S89" i="19"/>
  <c r="U89" i="19"/>
  <c r="AW95" i="19" l="1"/>
  <c r="AW99" i="19"/>
  <c r="AW90" i="19"/>
  <c r="AW97" i="19"/>
  <c r="AW96" i="19"/>
  <c r="AW100" i="19"/>
  <c r="AW91" i="19"/>
  <c r="AW93" i="19"/>
  <c r="AW92" i="19"/>
  <c r="AW94" i="19"/>
  <c r="AW98" i="19"/>
  <c r="AW102" i="19"/>
  <c r="AW101" i="19"/>
  <c r="V89" i="19"/>
  <c r="AW89" i="19" s="1"/>
  <c r="AS91" i="19"/>
  <c r="T89" i="19"/>
  <c r="AW88" i="19" l="1"/>
  <c r="V88" i="19"/>
  <c r="V20" i="6"/>
  <c r="T88" i="19"/>
  <c r="AU89" i="19" s="1"/>
  <c r="V15" i="18"/>
  <c r="V22" i="15"/>
  <c r="V47" i="13"/>
  <c r="V90" i="11"/>
  <c r="T16" i="17"/>
  <c r="V16" i="17"/>
  <c r="AW19" i="18" l="1"/>
  <c r="AW21" i="18"/>
  <c r="AW18" i="18"/>
  <c r="AW17" i="18"/>
  <c r="AW20" i="17"/>
  <c r="AW17" i="17"/>
  <c r="AW21" i="17"/>
  <c r="AW18" i="17"/>
  <c r="AW16" i="17"/>
  <c r="AW19" i="17"/>
  <c r="V89" i="11"/>
  <c r="AU92" i="19"/>
  <c r="AU96" i="19"/>
  <c r="AV89" i="19"/>
  <c r="AU93" i="19"/>
  <c r="AU97" i="19"/>
  <c r="AU101" i="19"/>
  <c r="AU90" i="19"/>
  <c r="AU94" i="19"/>
  <c r="AU98" i="19"/>
  <c r="AU102" i="19"/>
  <c r="AU95" i="19"/>
  <c r="AU99" i="19"/>
  <c r="AU100" i="19"/>
  <c r="AU91" i="19"/>
  <c r="V22" i="14"/>
  <c r="T22" i="14"/>
  <c r="V15" i="14"/>
  <c r="T45" i="12"/>
  <c r="AW16" i="18" l="1"/>
  <c r="AW15" i="18" s="1"/>
  <c r="AW15" i="14"/>
  <c r="AW14" i="14"/>
  <c r="AW16" i="14"/>
  <c r="AW17" i="14"/>
  <c r="AW98" i="11"/>
  <c r="AW93" i="11"/>
  <c r="AW88" i="11"/>
  <c r="AW99" i="11"/>
  <c r="AW94" i="11"/>
  <c r="AW89" i="11"/>
  <c r="AW96" i="11"/>
  <c r="AW100" i="11"/>
  <c r="AW95" i="11"/>
  <c r="AW97" i="11"/>
  <c r="AW92" i="11"/>
  <c r="AW91" i="11"/>
  <c r="AW90" i="11"/>
  <c r="AW30" i="14"/>
  <c r="T19" i="12"/>
  <c r="V19" i="12"/>
  <c r="V73" i="10"/>
  <c r="T73" i="10"/>
  <c r="AW13" i="14" l="1"/>
  <c r="V72" i="10"/>
  <c r="V15" i="8"/>
  <c r="V16" i="8"/>
  <c r="V15" i="6"/>
  <c r="V69" i="19"/>
  <c r="AW18" i="8" l="1"/>
  <c r="AW19" i="8"/>
  <c r="AW21" i="8"/>
  <c r="AW17" i="8"/>
  <c r="AW16" i="8" s="1"/>
  <c r="AW73" i="19"/>
  <c r="AW70" i="19"/>
  <c r="AW71" i="19"/>
  <c r="AW69" i="19"/>
  <c r="AW68" i="19"/>
  <c r="AW72" i="19"/>
  <c r="V13" i="6"/>
  <c r="AW16" i="6"/>
  <c r="AW17" i="6"/>
  <c r="AW14" i="6"/>
  <c r="AW15" i="6"/>
  <c r="V70" i="10"/>
  <c r="V36" i="19"/>
  <c r="AW36" i="19" s="1"/>
  <c r="V28" i="19"/>
  <c r="AW49" i="19" l="1"/>
  <c r="AW41" i="19"/>
  <c r="AW45" i="19"/>
  <c r="AW50" i="19"/>
  <c r="AW37" i="19"/>
  <c r="AW29" i="19"/>
  <c r="AW33" i="19"/>
  <c r="AW34" i="19"/>
  <c r="AW31" i="19"/>
  <c r="AW42" i="19"/>
  <c r="AW46" i="19"/>
  <c r="AW51" i="19"/>
  <c r="AW38" i="19"/>
  <c r="AW30" i="19"/>
  <c r="AW43" i="19"/>
  <c r="AW39" i="19"/>
  <c r="AW35" i="19"/>
  <c r="AW44" i="19"/>
  <c r="AW48" i="19"/>
  <c r="AW40" i="19"/>
  <c r="AW32" i="19"/>
  <c r="AW47" i="19"/>
  <c r="AW28" i="19"/>
  <c r="AW67" i="19"/>
  <c r="AW79" i="10"/>
  <c r="AW71" i="10"/>
  <c r="AW75" i="10"/>
  <c r="AW81" i="10"/>
  <c r="AW77" i="10"/>
  <c r="AW78" i="10"/>
  <c r="AW82" i="10"/>
  <c r="AW74" i="10"/>
  <c r="AW70" i="10"/>
  <c r="AW80" i="10"/>
  <c r="AW76" i="10"/>
  <c r="AW73" i="10"/>
  <c r="AW72" i="10"/>
  <c r="V69" i="10"/>
  <c r="V27" i="19"/>
  <c r="U87" i="11"/>
  <c r="V87" i="11"/>
  <c r="AW87" i="11" s="1"/>
  <c r="T90" i="11"/>
  <c r="T89" i="11" s="1"/>
  <c r="T87" i="11" s="1"/>
  <c r="T86" i="11" s="1"/>
  <c r="AV87" i="11" l="1"/>
  <c r="V86" i="11"/>
  <c r="AW69" i="10"/>
  <c r="AW52" i="19"/>
  <c r="AU24" i="14" l="1"/>
  <c r="AU25" i="14"/>
  <c r="AU26" i="14"/>
  <c r="AU27" i="14"/>
  <c r="AU28" i="14"/>
  <c r="AU29" i="14"/>
  <c r="AU23" i="14"/>
  <c r="AU47" i="12"/>
  <c r="AU46" i="12"/>
  <c r="AU21" i="12"/>
  <c r="AU22" i="12"/>
  <c r="AU23" i="12"/>
  <c r="AU24" i="12"/>
  <c r="AU25" i="12"/>
  <c r="AU20" i="12"/>
  <c r="AU27" i="8" l="1"/>
  <c r="T16" i="8"/>
  <c r="AU52" i="4"/>
  <c r="AS56" i="19"/>
  <c r="AS55" i="19"/>
  <c r="AU56" i="19"/>
  <c r="AU55" i="19"/>
  <c r="AU54" i="19" l="1"/>
  <c r="T16" i="18"/>
  <c r="T28" i="11" l="1"/>
  <c r="T36" i="11"/>
  <c r="AW36" i="11" l="1"/>
  <c r="AW41" i="11"/>
  <c r="AW42" i="11"/>
  <c r="AW35" i="11"/>
  <c r="AW51" i="11"/>
  <c r="AW48" i="11"/>
  <c r="AW28" i="11"/>
  <c r="AW45" i="11"/>
  <c r="AW50" i="11"/>
  <c r="AW39" i="11"/>
  <c r="AW32" i="11"/>
  <c r="AW29" i="11"/>
  <c r="AW33" i="11"/>
  <c r="AW49" i="11"/>
  <c r="AW38" i="11"/>
  <c r="AW43" i="11"/>
  <c r="AW40" i="11"/>
  <c r="AW34" i="11"/>
  <c r="AW37" i="11"/>
  <c r="AW30" i="11"/>
  <c r="AW31" i="11"/>
  <c r="AW47" i="11"/>
  <c r="AW44" i="11"/>
  <c r="AW46" i="11"/>
  <c r="V27" i="11"/>
  <c r="T27" i="11"/>
  <c r="AW52" i="11" l="1"/>
  <c r="AU50" i="11"/>
  <c r="AU46" i="11"/>
  <c r="AU42" i="11"/>
  <c r="AU38" i="11"/>
  <c r="AU34" i="11"/>
  <c r="AU30" i="11"/>
  <c r="AU47" i="11"/>
  <c r="AU35" i="11"/>
  <c r="AU49" i="11"/>
  <c r="AU45" i="11"/>
  <c r="AU41" i="11"/>
  <c r="AU37" i="11"/>
  <c r="AU33" i="11"/>
  <c r="AU29" i="11"/>
  <c r="AU51" i="11"/>
  <c r="AU39" i="11"/>
  <c r="AU52" i="11"/>
  <c r="AU48" i="11"/>
  <c r="AU44" i="11"/>
  <c r="AU40" i="11"/>
  <c r="AU32" i="11"/>
  <c r="AU43" i="11"/>
  <c r="AU31" i="11"/>
  <c r="AU28" i="11"/>
  <c r="AU36" i="11"/>
  <c r="T72" i="10"/>
  <c r="T15" i="14"/>
  <c r="T35" i="10"/>
  <c r="T27" i="10"/>
  <c r="T15" i="8"/>
  <c r="T22" i="6"/>
  <c r="AU19" i="8" l="1"/>
  <c r="AU21" i="8"/>
  <c r="AU17" i="8"/>
  <c r="AU18" i="8"/>
  <c r="T70" i="10"/>
  <c r="T26" i="10"/>
  <c r="AU35" i="10"/>
  <c r="AU24" i="6"/>
  <c r="AU28" i="6"/>
  <c r="AU27" i="6"/>
  <c r="AU25" i="6"/>
  <c r="AU29" i="6"/>
  <c r="AU26" i="6"/>
  <c r="AU23" i="6"/>
  <c r="V26" i="10"/>
  <c r="AW27" i="19"/>
  <c r="V43" i="18"/>
  <c r="T43" i="18"/>
  <c r="T32" i="18"/>
  <c r="V32" i="18"/>
  <c r="V25" i="18"/>
  <c r="T25" i="18"/>
  <c r="T15" i="18"/>
  <c r="V13" i="18"/>
  <c r="AW22" i="15"/>
  <c r="V20" i="15"/>
  <c r="T22" i="15"/>
  <c r="V15" i="15"/>
  <c r="T15" i="15"/>
  <c r="AW47" i="13"/>
  <c r="V52" i="13"/>
  <c r="T52" i="13"/>
  <c r="T47" i="13"/>
  <c r="V38" i="13"/>
  <c r="T38" i="13"/>
  <c r="V33" i="13"/>
  <c r="T33" i="13"/>
  <c r="T28" i="13"/>
  <c r="V28" i="13"/>
  <c r="T19" i="13"/>
  <c r="AW14" i="15" l="1"/>
  <c r="AW15" i="15"/>
  <c r="AW16" i="15"/>
  <c r="AW17" i="15"/>
  <c r="AU20" i="13"/>
  <c r="AU24" i="13"/>
  <c r="AU21" i="13"/>
  <c r="AU25" i="13"/>
  <c r="AU23" i="13"/>
  <c r="AU22" i="13"/>
  <c r="V30" i="18"/>
  <c r="AU41" i="13"/>
  <c r="AU39" i="13"/>
  <c r="AU42" i="13"/>
  <c r="AU40" i="13"/>
  <c r="AU45" i="13"/>
  <c r="AU43" i="13"/>
  <c r="AU44" i="13"/>
  <c r="V13" i="15"/>
  <c r="T13" i="18"/>
  <c r="AU19" i="18"/>
  <c r="AU18" i="18"/>
  <c r="AU21" i="18"/>
  <c r="AU17" i="18"/>
  <c r="AU16" i="18" s="1"/>
  <c r="T30" i="18"/>
  <c r="AU36" i="18"/>
  <c r="AU40" i="18"/>
  <c r="AU35" i="18"/>
  <c r="AU37" i="18"/>
  <c r="AU33" i="18"/>
  <c r="AU39" i="18"/>
  <c r="AU34" i="18"/>
  <c r="AU38" i="18"/>
  <c r="AU30" i="10"/>
  <c r="AU36" i="10"/>
  <c r="AU40" i="10"/>
  <c r="AU28" i="10"/>
  <c r="AU31" i="10"/>
  <c r="AU37" i="10"/>
  <c r="AU41" i="10"/>
  <c r="AU39" i="10"/>
  <c r="AU32" i="10"/>
  <c r="AU38" i="10"/>
  <c r="AU42" i="10"/>
  <c r="AU29" i="10"/>
  <c r="AU43" i="10"/>
  <c r="AU16" i="8"/>
  <c r="AU15" i="8" s="1"/>
  <c r="T13" i="15"/>
  <c r="AU15" i="15"/>
  <c r="AU29" i="13"/>
  <c r="AU28" i="13" s="1"/>
  <c r="AU30" i="13"/>
  <c r="AW38" i="13"/>
  <c r="T20" i="15"/>
  <c r="AU25" i="15"/>
  <c r="AU29" i="15"/>
  <c r="AU24" i="15"/>
  <c r="AU26" i="15"/>
  <c r="AU23" i="15"/>
  <c r="AU27" i="15"/>
  <c r="AU28" i="15"/>
  <c r="T23" i="18"/>
  <c r="AU27" i="18"/>
  <c r="AU26" i="18"/>
  <c r="AU25" i="18" s="1"/>
  <c r="AU48" i="18"/>
  <c r="AU44" i="18"/>
  <c r="AU47" i="18"/>
  <c r="AU45" i="18"/>
  <c r="AU49" i="18"/>
  <c r="AU46" i="18"/>
  <c r="AU50" i="18"/>
  <c r="AU51" i="18"/>
  <c r="AU57" i="13"/>
  <c r="AU53" i="13"/>
  <c r="AU54" i="13"/>
  <c r="AU55" i="13"/>
  <c r="AU56" i="13"/>
  <c r="AW28" i="13"/>
  <c r="AU35" i="13"/>
  <c r="AU34" i="13"/>
  <c r="AU48" i="13"/>
  <c r="AU49" i="13"/>
  <c r="V23" i="18"/>
  <c r="T69" i="10"/>
  <c r="AU70" i="10" s="1"/>
  <c r="V19" i="13"/>
  <c r="V15" i="13"/>
  <c r="T15" i="13"/>
  <c r="AW27" i="11"/>
  <c r="AU27" i="11"/>
  <c r="AW86" i="11"/>
  <c r="V108" i="11"/>
  <c r="T108" i="11"/>
  <c r="V102" i="11"/>
  <c r="AW102" i="11" s="1"/>
  <c r="T102" i="11"/>
  <c r="T77" i="11"/>
  <c r="V77" i="11"/>
  <c r="V73" i="11"/>
  <c r="T73" i="11"/>
  <c r="V67" i="11"/>
  <c r="T67" i="11"/>
  <c r="V59" i="11"/>
  <c r="T59" i="11"/>
  <c r="V54" i="11"/>
  <c r="T54" i="11"/>
  <c r="V21" i="11"/>
  <c r="T21" i="11"/>
  <c r="V15" i="11"/>
  <c r="T15" i="11"/>
  <c r="V43" i="17"/>
  <c r="T43" i="17"/>
  <c r="T25" i="17"/>
  <c r="V32" i="17"/>
  <c r="T32" i="17"/>
  <c r="V25" i="17"/>
  <c r="V15" i="17"/>
  <c r="T15" i="17"/>
  <c r="AU22" i="14"/>
  <c r="V20" i="14"/>
  <c r="T20" i="14"/>
  <c r="V13" i="14"/>
  <c r="T13" i="14"/>
  <c r="AU45" i="12"/>
  <c r="AW19" i="12"/>
  <c r="AU19" i="12"/>
  <c r="V49" i="12"/>
  <c r="T49" i="12"/>
  <c r="V45" i="12"/>
  <c r="T37" i="12"/>
  <c r="V37" i="12"/>
  <c r="V33" i="12"/>
  <c r="T33" i="12"/>
  <c r="V28" i="12"/>
  <c r="T28" i="12"/>
  <c r="AU104" i="11" l="1"/>
  <c r="AU103" i="11"/>
  <c r="AU102" i="11" s="1"/>
  <c r="AU47" i="13"/>
  <c r="AU33" i="13"/>
  <c r="AU24" i="11"/>
  <c r="AU25" i="11"/>
  <c r="AU23" i="11"/>
  <c r="AU22" i="11"/>
  <c r="AU75" i="11"/>
  <c r="AU74" i="11"/>
  <c r="AU73" i="11" s="1"/>
  <c r="T13" i="17"/>
  <c r="AU20" i="17"/>
  <c r="AU19" i="17"/>
  <c r="AU17" i="17"/>
  <c r="AU21" i="17"/>
  <c r="AU18" i="17"/>
  <c r="AU16" i="17"/>
  <c r="V30" i="17"/>
  <c r="V13" i="13"/>
  <c r="AW52" i="13"/>
  <c r="AU14" i="15"/>
  <c r="AU13" i="15" s="1"/>
  <c r="AU16" i="15"/>
  <c r="AU17" i="15"/>
  <c r="AU32" i="18"/>
  <c r="AW13" i="15"/>
  <c r="T30" i="17"/>
  <c r="AU35" i="17"/>
  <c r="AU39" i="17"/>
  <c r="AU34" i="17"/>
  <c r="AU36" i="17"/>
  <c r="AU40" i="17"/>
  <c r="AU38" i="17"/>
  <c r="AU37" i="17"/>
  <c r="AU33" i="17"/>
  <c r="AU62" i="11"/>
  <c r="AU61" i="11"/>
  <c r="AU63" i="11"/>
  <c r="AU60" i="11"/>
  <c r="AW45" i="12"/>
  <c r="V13" i="17"/>
  <c r="T23" i="17"/>
  <c r="AU26" i="17"/>
  <c r="AU27" i="17"/>
  <c r="T13" i="11"/>
  <c r="AU18" i="11"/>
  <c r="AU17" i="11"/>
  <c r="AU19" i="11"/>
  <c r="AU16" i="11"/>
  <c r="AU57" i="11"/>
  <c r="AU55" i="11"/>
  <c r="AU56" i="11"/>
  <c r="AU68" i="11"/>
  <c r="AU69" i="11"/>
  <c r="AU71" i="11"/>
  <c r="AU70" i="11"/>
  <c r="T106" i="11"/>
  <c r="AU110" i="11"/>
  <c r="AU109" i="11"/>
  <c r="AU111" i="11"/>
  <c r="AU113" i="11"/>
  <c r="AU112" i="11"/>
  <c r="AU22" i="15"/>
  <c r="AW33" i="13"/>
  <c r="AU27" i="10"/>
  <c r="AW32" i="18"/>
  <c r="AU17" i="14"/>
  <c r="AU16" i="14"/>
  <c r="AU15" i="14" s="1"/>
  <c r="T13" i="13"/>
  <c r="AU17" i="13"/>
  <c r="AU16" i="13"/>
  <c r="V23" i="17"/>
  <c r="AU46" i="17"/>
  <c r="AU50" i="17"/>
  <c r="AU47" i="17"/>
  <c r="AU51" i="17"/>
  <c r="AU45" i="17"/>
  <c r="AU48" i="17"/>
  <c r="AU44" i="17"/>
  <c r="AU49" i="17"/>
  <c r="V13" i="11"/>
  <c r="AW15" i="11"/>
  <c r="AU81" i="11"/>
  <c r="AU78" i="11"/>
  <c r="AU80" i="11"/>
  <c r="AU82" i="11"/>
  <c r="AU79" i="11"/>
  <c r="AU83" i="11"/>
  <c r="V106" i="11"/>
  <c r="AU72" i="10"/>
  <c r="AW43" i="18"/>
  <c r="AW25" i="18"/>
  <c r="AU52" i="13"/>
  <c r="AU43" i="18"/>
  <c r="AU15" i="18"/>
  <c r="AU38" i="13"/>
  <c r="AU19" i="13"/>
  <c r="AU30" i="12"/>
  <c r="AU29" i="12"/>
  <c r="AU28" i="12" s="1"/>
  <c r="AU51" i="12"/>
  <c r="AU52" i="12"/>
  <c r="AU50" i="12"/>
  <c r="AU53" i="12"/>
  <c r="AU35" i="12"/>
  <c r="AU34" i="12"/>
  <c r="AU41" i="12"/>
  <c r="AU38" i="12"/>
  <c r="AU42" i="12"/>
  <c r="AU39" i="12"/>
  <c r="AU43" i="12"/>
  <c r="AU40" i="12"/>
  <c r="AU71" i="10"/>
  <c r="AU75" i="10"/>
  <c r="AU79" i="10"/>
  <c r="AU82" i="10"/>
  <c r="AU69" i="10" s="1"/>
  <c r="AU76" i="10"/>
  <c r="AU80" i="10"/>
  <c r="AU74" i="10"/>
  <c r="AU73" i="10"/>
  <c r="AU77" i="10"/>
  <c r="AU81" i="10"/>
  <c r="AU78" i="10"/>
  <c r="AU97" i="11"/>
  <c r="AU93" i="11"/>
  <c r="AU98" i="11"/>
  <c r="AU95" i="11"/>
  <c r="AU92" i="11"/>
  <c r="AU96" i="11"/>
  <c r="AU94" i="11"/>
  <c r="AU99" i="11"/>
  <c r="AU91" i="11"/>
  <c r="AU100" i="11"/>
  <c r="AU88" i="11"/>
  <c r="AU90" i="11"/>
  <c r="AU89" i="11"/>
  <c r="AU87" i="11"/>
  <c r="AU86" i="11" s="1"/>
  <c r="V15" i="12"/>
  <c r="T15" i="12"/>
  <c r="AU26" i="10"/>
  <c r="V90" i="10"/>
  <c r="T90" i="10"/>
  <c r="T84" i="10"/>
  <c r="V84" i="10"/>
  <c r="V61" i="10"/>
  <c r="T61" i="10"/>
  <c r="V57" i="10"/>
  <c r="T57" i="10"/>
  <c r="V51" i="10"/>
  <c r="T51" i="10"/>
  <c r="V46" i="10"/>
  <c r="T46" i="10"/>
  <c r="T21" i="10"/>
  <c r="V21" i="10"/>
  <c r="V15" i="10"/>
  <c r="V13" i="10" s="1"/>
  <c r="T15" i="10"/>
  <c r="AW15" i="8"/>
  <c r="T43" i="8"/>
  <c r="T32" i="8"/>
  <c r="V32" i="8"/>
  <c r="V25" i="8"/>
  <c r="T25" i="8"/>
  <c r="V13" i="8"/>
  <c r="T13" i="8"/>
  <c r="T13" i="6"/>
  <c r="AW13" i="6"/>
  <c r="AU22" i="6"/>
  <c r="T20" i="6"/>
  <c r="AU33" i="4"/>
  <c r="AU28" i="4"/>
  <c r="AU19" i="4"/>
  <c r="AU15" i="4"/>
  <c r="V52" i="4"/>
  <c r="T52" i="4"/>
  <c r="V38" i="4"/>
  <c r="T38" i="4"/>
  <c r="V28" i="4"/>
  <c r="T28" i="4"/>
  <c r="T19" i="4"/>
  <c r="V19" i="4"/>
  <c r="T15" i="4"/>
  <c r="AU25" i="17" l="1"/>
  <c r="AU54" i="11"/>
  <c r="AU33" i="12"/>
  <c r="AW28" i="12"/>
  <c r="T23" i="8"/>
  <c r="AU26" i="8"/>
  <c r="AU25" i="8" s="1"/>
  <c r="AU58" i="10"/>
  <c r="AU59" i="10"/>
  <c r="V13" i="12"/>
  <c r="AU16" i="6"/>
  <c r="AU17" i="6"/>
  <c r="AU15" i="6"/>
  <c r="AU14" i="6"/>
  <c r="AU13" i="6" s="1"/>
  <c r="V23" i="8"/>
  <c r="AW25" i="8"/>
  <c r="AW24" i="10"/>
  <c r="AW84" i="10"/>
  <c r="AW108" i="11"/>
  <c r="AU43" i="17"/>
  <c r="AW25" i="17"/>
  <c r="AW43" i="17"/>
  <c r="AW77" i="11"/>
  <c r="AW33" i="12"/>
  <c r="AW15" i="13"/>
  <c r="AW21" i="11"/>
  <c r="AU45" i="8"/>
  <c r="AU49" i="8"/>
  <c r="AU44" i="8"/>
  <c r="AU46" i="8"/>
  <c r="AU50" i="8"/>
  <c r="AU48" i="8"/>
  <c r="AU47" i="8"/>
  <c r="AU51" i="8"/>
  <c r="V30" i="8"/>
  <c r="AU22" i="10"/>
  <c r="AU23" i="10"/>
  <c r="AU24" i="10"/>
  <c r="AU52" i="10"/>
  <c r="AU55" i="10"/>
  <c r="AU53" i="10"/>
  <c r="AU54" i="10"/>
  <c r="AW67" i="10"/>
  <c r="AU64" i="10"/>
  <c r="AU67" i="10"/>
  <c r="AU63" i="10"/>
  <c r="AU66" i="10"/>
  <c r="AU62" i="10"/>
  <c r="AU65" i="10"/>
  <c r="AU85" i="10"/>
  <c r="AU86" i="10"/>
  <c r="AW67" i="11"/>
  <c r="AW54" i="11"/>
  <c r="AU13" i="14"/>
  <c r="AW19" i="13"/>
  <c r="AU108" i="11"/>
  <c r="AU67" i="11"/>
  <c r="AU15" i="11"/>
  <c r="AW15" i="17"/>
  <c r="AU59" i="11"/>
  <c r="AU32" i="17"/>
  <c r="AW59" i="11"/>
  <c r="AU15" i="17"/>
  <c r="AU21" i="11"/>
  <c r="AW37" i="12"/>
  <c r="V88" i="10"/>
  <c r="AW96" i="10"/>
  <c r="AW33" i="4"/>
  <c r="AW17" i="4"/>
  <c r="AW15" i="4" s="1"/>
  <c r="T30" i="8"/>
  <c r="AU34" i="8"/>
  <c r="AU38" i="8"/>
  <c r="AU33" i="8"/>
  <c r="AU35" i="8"/>
  <c r="AU39" i="8"/>
  <c r="AU36" i="8"/>
  <c r="AU40" i="8"/>
  <c r="AU37" i="8"/>
  <c r="T13" i="10"/>
  <c r="AU17" i="10"/>
  <c r="AU18" i="10"/>
  <c r="AU19" i="10"/>
  <c r="AU16" i="10"/>
  <c r="AU48" i="10"/>
  <c r="AU47" i="10"/>
  <c r="T88" i="10"/>
  <c r="AU94" i="10"/>
  <c r="AU96" i="10"/>
  <c r="AU95" i="10"/>
  <c r="AU93" i="10"/>
  <c r="AU92" i="10"/>
  <c r="AU91" i="10"/>
  <c r="AU77" i="11"/>
  <c r="AU15" i="13"/>
  <c r="AW73" i="11"/>
  <c r="AW32" i="17"/>
  <c r="AU37" i="12"/>
  <c r="T13" i="12"/>
  <c r="AU16" i="12"/>
  <c r="AU17" i="12"/>
  <c r="AU49" i="12"/>
  <c r="V13" i="4"/>
  <c r="T13" i="4"/>
  <c r="AU15" i="10" l="1"/>
  <c r="AW90" i="10"/>
  <c r="AU21" i="10"/>
  <c r="AW57" i="10"/>
  <c r="AU57" i="10"/>
  <c r="AW46" i="10"/>
  <c r="AU61" i="10"/>
  <c r="AW52" i="4"/>
  <c r="AU51" i="10"/>
  <c r="AW15" i="12"/>
  <c r="AW15" i="10"/>
  <c r="AU90" i="10"/>
  <c r="AW61" i="10"/>
  <c r="AW51" i="10"/>
  <c r="AU46" i="10"/>
  <c r="AU32" i="8"/>
  <c r="AW28" i="4"/>
  <c r="AU84" i="10"/>
  <c r="AW43" i="8"/>
  <c r="AW19" i="4"/>
  <c r="AU43" i="8"/>
  <c r="AW21" i="10"/>
  <c r="AU15" i="12"/>
  <c r="AW38" i="4"/>
  <c r="T110" i="19"/>
  <c r="T79" i="19"/>
  <c r="T28" i="19"/>
  <c r="T36" i="19"/>
  <c r="V104" i="19"/>
  <c r="T104" i="19"/>
  <c r="T108" i="19" l="1"/>
  <c r="AU112" i="19"/>
  <c r="AU111" i="19"/>
  <c r="AU115" i="19"/>
  <c r="AU113" i="19"/>
  <c r="AU114" i="19"/>
  <c r="AU106" i="19"/>
  <c r="AU105" i="19"/>
  <c r="AU83" i="19"/>
  <c r="AU84" i="19"/>
  <c r="AU80" i="19"/>
  <c r="AU81" i="19"/>
  <c r="AU85" i="19"/>
  <c r="AU82" i="19"/>
  <c r="T27" i="19"/>
  <c r="AU28" i="19" s="1"/>
  <c r="V79" i="19"/>
  <c r="V75" i="19"/>
  <c r="T75" i="19"/>
  <c r="T69" i="19"/>
  <c r="V67" i="19"/>
  <c r="V59" i="19"/>
  <c r="T59" i="19"/>
  <c r="V54" i="19"/>
  <c r="T54" i="19"/>
  <c r="V21" i="19"/>
  <c r="V15" i="19"/>
  <c r="T21" i="19"/>
  <c r="T15" i="19"/>
  <c r="AU36" i="19" l="1"/>
  <c r="AU27" i="19"/>
  <c r="AU104" i="19"/>
  <c r="AW110" i="19"/>
  <c r="AU62" i="19"/>
  <c r="AU63" i="19"/>
  <c r="AU60" i="19"/>
  <c r="AU61" i="19"/>
  <c r="AU79" i="19"/>
  <c r="AW104" i="19"/>
  <c r="AU110" i="19"/>
  <c r="AU88" i="19"/>
  <c r="T13" i="19"/>
  <c r="AU16" i="19"/>
  <c r="AU19" i="19"/>
  <c r="AU17" i="19"/>
  <c r="AU18" i="19"/>
  <c r="V13" i="19"/>
  <c r="AU77" i="19"/>
  <c r="AU76" i="19"/>
  <c r="AU23" i="19"/>
  <c r="AU24" i="19"/>
  <c r="AU25" i="19"/>
  <c r="AU22" i="19"/>
  <c r="T67" i="19"/>
  <c r="AU69" i="19" s="1"/>
  <c r="AU50" i="19"/>
  <c r="AU31" i="19"/>
  <c r="AU35" i="19"/>
  <c r="AU39" i="19"/>
  <c r="AU43" i="19"/>
  <c r="AU47" i="19"/>
  <c r="AU42" i="19"/>
  <c r="AU51" i="19"/>
  <c r="AU32" i="19"/>
  <c r="AU40" i="19"/>
  <c r="AU44" i="19"/>
  <c r="AU48" i="19"/>
  <c r="AU38" i="19"/>
  <c r="AU29" i="19"/>
  <c r="AU33" i="19"/>
  <c r="AU37" i="19"/>
  <c r="AU41" i="19"/>
  <c r="AU45" i="19"/>
  <c r="AU49" i="19"/>
  <c r="AU30" i="19"/>
  <c r="AU34" i="19"/>
  <c r="AU46" i="19"/>
  <c r="AU21" i="19" l="1"/>
  <c r="AU59" i="19"/>
  <c r="AW75" i="19"/>
  <c r="AW79" i="19"/>
  <c r="AU15" i="19"/>
  <c r="AU75" i="19"/>
  <c r="AU71" i="19"/>
  <c r="AU73" i="19"/>
  <c r="AU72" i="19"/>
  <c r="AU68" i="19"/>
  <c r="AU67" i="19" s="1"/>
  <c r="AU70" i="19"/>
</calcChain>
</file>

<file path=xl/sharedStrings.xml><?xml version="1.0" encoding="utf-8"?>
<sst xmlns="http://schemas.openxmlformats.org/spreadsheetml/2006/main" count="2168" uniqueCount="189">
  <si>
    <t>Sexo</t>
  </si>
  <si>
    <t>Hasta 24 horas</t>
  </si>
  <si>
    <t>Más de 1 día</t>
  </si>
  <si>
    <t>No especificado</t>
  </si>
  <si>
    <t>No trabajó</t>
  </si>
  <si>
    <t>Comerciantes</t>
  </si>
  <si>
    <t>Vendedores ambulantes</t>
  </si>
  <si>
    <t>Trabajadores en servicios domésticos</t>
  </si>
  <si>
    <t>Trabajadores agropecuarios</t>
  </si>
  <si>
    <t>Trabajadores industriales</t>
  </si>
  <si>
    <t>Trabajadores en la construcción</t>
  </si>
  <si>
    <t>Agropecuario</t>
  </si>
  <si>
    <t>Manufactura</t>
  </si>
  <si>
    <t>Construcción</t>
  </si>
  <si>
    <t>Comercio</t>
  </si>
  <si>
    <t>Sin documento migratorio</t>
  </si>
  <si>
    <t>De 1 a 3 cruces</t>
  </si>
  <si>
    <t>4 cruces o más</t>
  </si>
  <si>
    <t>San Marcos</t>
  </si>
  <si>
    <t>Quetzaltenango</t>
  </si>
  <si>
    <t>Retalhuleu</t>
  </si>
  <si>
    <t>Huehuetenango</t>
  </si>
  <si>
    <t>El Quiché</t>
  </si>
  <si>
    <t>Escuintla</t>
  </si>
  <si>
    <t>Guatemala</t>
  </si>
  <si>
    <t>Izabal</t>
  </si>
  <si>
    <t>Sacatepéquez</t>
  </si>
  <si>
    <t>Santa Rosa</t>
  </si>
  <si>
    <t>Jutiapa</t>
  </si>
  <si>
    <t>Chimaltenango</t>
  </si>
  <si>
    <t>El Progreso</t>
  </si>
  <si>
    <t>No sabe leer y escribir</t>
  </si>
  <si>
    <t>Sabe leer y escribir</t>
  </si>
  <si>
    <t>Ninguno</t>
  </si>
  <si>
    <t>1 a 5 años</t>
  </si>
  <si>
    <t>6 años</t>
  </si>
  <si>
    <t>7 a 9 años</t>
  </si>
  <si>
    <t>10 a 12 años</t>
  </si>
  <si>
    <t>13 años y más</t>
  </si>
  <si>
    <t>Medio de cruce a México</t>
  </si>
  <si>
    <t>Lugar al que se dirige en México</t>
  </si>
  <si>
    <t>Urbana</t>
  </si>
  <si>
    <t>No urbana</t>
  </si>
  <si>
    <t>Sí trabajó</t>
  </si>
  <si>
    <t>Diaria</t>
  </si>
  <si>
    <t xml:space="preserve">Cacahoatán </t>
  </si>
  <si>
    <t xml:space="preserve">Huixtla </t>
  </si>
  <si>
    <t>Talismán</t>
  </si>
  <si>
    <t xml:space="preserve">Tapachula </t>
  </si>
  <si>
    <t xml:space="preserve">Tuxtla Chico </t>
  </si>
  <si>
    <t>Chiapas</t>
  </si>
  <si>
    <t>Grupos de edad</t>
  </si>
  <si>
    <t>Situación conyugal</t>
  </si>
  <si>
    <t>Relación de parentesco en el hogar</t>
  </si>
  <si>
    <t>Condición de alfabetismo</t>
  </si>
  <si>
    <t>15 a 19 años</t>
  </si>
  <si>
    <t>20 a 29 años</t>
  </si>
  <si>
    <t>30 a 39 años</t>
  </si>
  <si>
    <t>40 a 49 años</t>
  </si>
  <si>
    <t>50 a 59 años</t>
  </si>
  <si>
    <t>60 años y más</t>
  </si>
  <si>
    <t>Ninguno o caminando</t>
  </si>
  <si>
    <t>Cámaras o tubos de llanta</t>
  </si>
  <si>
    <t>Triciclo</t>
  </si>
  <si>
    <t>Autobús o camioneta</t>
  </si>
  <si>
    <t>Sin experiencia migratoria</t>
  </si>
  <si>
    <t>Con experiencia migratoria</t>
  </si>
  <si>
    <t>Con documento migratorio</t>
  </si>
  <si>
    <t>Indicador</t>
  </si>
  <si>
    <t>Servicios domésticos</t>
  </si>
  <si>
    <t>Servicios diversos</t>
  </si>
  <si>
    <t>*</t>
  </si>
  <si>
    <t>Trimestre en el que fue entrevistado</t>
  </si>
  <si>
    <t xml:space="preserve">Tipo de localidad guatemalteca de residencia </t>
  </si>
  <si>
    <t>Tiempo que permanecerá en México</t>
  </si>
  <si>
    <t>Se dirige a algún lugar en especial</t>
  </si>
  <si>
    <t>Ciudad o localidad</t>
  </si>
  <si>
    <t>Condición de experiencia migratoria laboral previa a México</t>
  </si>
  <si>
    <t>Otras entidades federativas</t>
  </si>
  <si>
    <t>-- Sin registro.</t>
  </si>
  <si>
    <t>NC</t>
  </si>
  <si>
    <t>Región y departamento guatemalteco de residencia</t>
  </si>
  <si>
    <t>Hombres</t>
  </si>
  <si>
    <t>Mujeres</t>
  </si>
  <si>
    <t>Hablante</t>
  </si>
  <si>
    <t>No hablante</t>
  </si>
  <si>
    <t>Condición de hablante de lengua indígena</t>
  </si>
  <si>
    <t>Suchitepéquez</t>
  </si>
  <si>
    <t>Sololá</t>
  </si>
  <si>
    <t>Departamento fronterizo o cercano a la frontera</t>
  </si>
  <si>
    <t>El Petén</t>
  </si>
  <si>
    <t>Departamento no fronterizo</t>
  </si>
  <si>
    <t>Totonicapán</t>
  </si>
  <si>
    <t>Más de 1 a 15 días</t>
  </si>
  <si>
    <t>Más de 1 mes a 1 año</t>
  </si>
  <si>
    <t>Más de 1 año</t>
  </si>
  <si>
    <t>Nunca ha trabajado</t>
  </si>
  <si>
    <t>Sí ha trabajado</t>
  </si>
  <si>
    <t>Suchiate</t>
  </si>
  <si>
    <t>Tráiler o camión de carga</t>
  </si>
  <si>
    <r>
      <t>2</t>
    </r>
    <r>
      <rPr>
        <sz val="8"/>
        <rFont val="Arial"/>
        <family val="2"/>
      </rPr>
      <t xml:space="preserve"> Incluye cuestionarios incompletos y no especificados.</t>
    </r>
  </si>
  <si>
    <t>Ciudad guatemalteca por donde cruzará a México</t>
  </si>
  <si>
    <t>Alta Verapaz</t>
  </si>
  <si>
    <t>Zacapa</t>
  </si>
  <si>
    <t>FLUJO TOTAL</t>
  </si>
  <si>
    <t>ABSOLUTOS</t>
  </si>
  <si>
    <t>PORCENTAJES</t>
  </si>
  <si>
    <t>POBLACIÓN TOTAL</t>
  </si>
  <si>
    <r>
      <t>1</t>
    </r>
    <r>
      <rPr>
        <sz val="8"/>
        <rFont val="Arial"/>
        <family val="2"/>
      </rPr>
      <t xml:space="preserve"> Incluye a los casados o en unión libre.</t>
    </r>
  </si>
  <si>
    <r>
      <t>2</t>
    </r>
    <r>
      <rPr>
        <sz val="8"/>
        <rFont val="Arial"/>
        <family val="2"/>
      </rPr>
      <t xml:space="preserve"> Incluye a solteros, separados, viudos y divorciados.</t>
    </r>
  </si>
  <si>
    <r>
      <t>3</t>
    </r>
    <r>
      <rPr>
        <sz val="8"/>
        <rFont val="Arial"/>
        <family val="2"/>
      </rPr>
      <t xml:space="preserve"> Incluye otro parentesco y sin relación de parentesco.</t>
    </r>
  </si>
  <si>
    <t>CONDICIÓN LABORAL EN GUATEMALA</t>
  </si>
  <si>
    <t>POBLACIÓN QUE TRABAJÓ EN LA ÚLTIMA EXPERIENCIA LABORAL EN MÉXICO</t>
  </si>
  <si>
    <t>Profesionistas, técnicos y personal administrativo</t>
  </si>
  <si>
    <t>HASTA 24 HORAS</t>
  </si>
  <si>
    <t>POBLACIÓN QUE TRABAJÓ EN GUATEMALA</t>
  </si>
  <si>
    <t>MÁS DE 1 DÍA</t>
  </si>
  <si>
    <t xml:space="preserve">Enero-marzo </t>
  </si>
  <si>
    <t xml:space="preserve">Abril-junio </t>
  </si>
  <si>
    <t xml:space="preserve">Julio-septiembre </t>
  </si>
  <si>
    <t xml:space="preserve">Octubre-diciembre </t>
  </si>
  <si>
    <t>Otros municipios de Chiapas</t>
  </si>
  <si>
    <t>Condición laboral en el último viaje a México</t>
  </si>
  <si>
    <t>Otra ciudad</t>
  </si>
  <si>
    <t>* Datos expandidos de muestras menores a 30 observaciones o casos.</t>
  </si>
  <si>
    <r>
      <t xml:space="preserve">Sí trabajó </t>
    </r>
    <r>
      <rPr>
        <vertAlign val="superscript"/>
        <sz val="9"/>
        <rFont val="Arial"/>
        <family val="2"/>
      </rPr>
      <t>1</t>
    </r>
  </si>
  <si>
    <t>Trabajadores en servicios diversos</t>
  </si>
  <si>
    <t>Más de 15 días a 1 mes</t>
  </si>
  <si>
    <t>Otro sector</t>
  </si>
  <si>
    <r>
      <t xml:space="preserve">No especificado </t>
    </r>
    <r>
      <rPr>
        <vertAlign val="superscript"/>
        <sz val="9"/>
        <rFont val="Arial"/>
        <family val="2"/>
      </rPr>
      <t>2</t>
    </r>
  </si>
  <si>
    <t>Tecún Umán (San Marcos)</t>
  </si>
  <si>
    <t>El Carmen (San Marcos)</t>
  </si>
  <si>
    <t>La Mesilla (Huehuetenango)</t>
  </si>
  <si>
    <t>Otro medio</t>
  </si>
  <si>
    <t>Escolaridad (años de instrucción)</t>
  </si>
  <si>
    <r>
      <t xml:space="preserve">Unido </t>
    </r>
    <r>
      <rPr>
        <vertAlign val="superscript"/>
        <sz val="9"/>
        <rFont val="Arial"/>
        <family val="2"/>
      </rPr>
      <t>1</t>
    </r>
  </si>
  <si>
    <r>
      <t xml:space="preserve">No unido </t>
    </r>
    <r>
      <rPr>
        <vertAlign val="superscript"/>
        <sz val="9"/>
        <rFont val="Arial"/>
        <family val="2"/>
      </rPr>
      <t>2</t>
    </r>
  </si>
  <si>
    <t>Jefe(a)</t>
  </si>
  <si>
    <t>Esposo(a)</t>
  </si>
  <si>
    <t>Hijo(a)</t>
  </si>
  <si>
    <r>
      <t xml:space="preserve">Otro parentesco </t>
    </r>
    <r>
      <rPr>
        <vertAlign val="superscript"/>
        <sz val="9"/>
        <rFont val="Arial"/>
        <family val="2"/>
      </rPr>
      <t>3</t>
    </r>
  </si>
  <si>
    <r>
      <t xml:space="preserve">CON EXPERIENCIA MIGRATORIA LABORAL EN MÉXICO </t>
    </r>
    <r>
      <rPr>
        <b/>
        <vertAlign val="superscript"/>
        <sz val="9"/>
        <rFont val="Arial"/>
        <family val="2"/>
      </rPr>
      <t>1</t>
    </r>
  </si>
  <si>
    <t>Sector de actividad en México</t>
  </si>
  <si>
    <t>Oficio o profesión en México</t>
  </si>
  <si>
    <t>Localidad guatemalteca donde fue entrevistado</t>
  </si>
  <si>
    <t>Chiquimula</t>
  </si>
  <si>
    <r>
      <t>1</t>
    </r>
    <r>
      <rPr>
        <sz val="8"/>
        <rFont val="Arial"/>
        <family val="2"/>
      </rPr>
      <t xml:space="preserve"> Se refiere a la condición laboral en Guatemala los 30 días anteriores al viaje a México.</t>
    </r>
  </si>
  <si>
    <r>
      <t xml:space="preserve">Condición de documentos para cruzar a México </t>
    </r>
    <r>
      <rPr>
        <b/>
        <vertAlign val="superscript"/>
        <sz val="9"/>
        <rFont val="Arial"/>
        <family val="2"/>
      </rPr>
      <t>1</t>
    </r>
  </si>
  <si>
    <r>
      <t>No se dirige a algún lugar en especial</t>
    </r>
    <r>
      <rPr>
        <i/>
        <vertAlign val="superscript"/>
        <sz val="9"/>
        <rFont val="Arial"/>
        <family val="2"/>
      </rPr>
      <t>2</t>
    </r>
  </si>
  <si>
    <t>Finca, ejido o rancho en Chiapas</t>
  </si>
  <si>
    <t>Chilmaltenango</t>
  </si>
  <si>
    <t>Trabajará</t>
  </si>
  <si>
    <t>No trabajará</t>
  </si>
  <si>
    <r>
      <t>3</t>
    </r>
    <r>
      <rPr>
        <sz val="8"/>
        <rFont val="Arial"/>
        <family val="2"/>
      </rPr>
      <t xml:space="preserve"> Incluye los sectores manufacturero y de la construcción.</t>
    </r>
  </si>
  <si>
    <r>
      <t>4</t>
    </r>
    <r>
      <rPr>
        <sz val="8"/>
        <rFont val="Arial"/>
        <family val="2"/>
      </rPr>
      <t xml:space="preserve"> Incluye los sectores de trasporte, servicios domésticos y servicios diversos.</t>
    </r>
  </si>
  <si>
    <r>
      <t xml:space="preserve">Servicios </t>
    </r>
    <r>
      <rPr>
        <vertAlign val="superscript"/>
        <sz val="9"/>
        <rFont val="Arial"/>
        <family val="2"/>
      </rPr>
      <t>4</t>
    </r>
  </si>
  <si>
    <r>
      <t xml:space="preserve">Industria </t>
    </r>
    <r>
      <rPr>
        <vertAlign val="superscript"/>
        <sz val="9"/>
        <rFont val="Arial"/>
        <family val="2"/>
      </rPr>
      <t>3</t>
    </r>
  </si>
  <si>
    <r>
      <t>Nota:</t>
    </r>
    <r>
      <rPr>
        <sz val="8"/>
        <rFont val="Arial"/>
        <family val="2"/>
      </rPr>
      <t xml:space="preserve"> Los porcentajes se estiman respecto del total de respuestas válidas, omitiendo los no especificados para los cuales no existe un cálculo y se indican como NC (No Calculado).</t>
    </r>
  </si>
  <si>
    <t>POBLACIÓN QUE VA A TRABAJAR EN MÉXICO</t>
  </si>
  <si>
    <t>Sector de actividad en el que va a trabajar en México</t>
  </si>
  <si>
    <t>Sector de actividad en Guatemala</t>
  </si>
  <si>
    <r>
      <t xml:space="preserve">No trabajó </t>
    </r>
    <r>
      <rPr>
        <vertAlign val="superscript"/>
        <sz val="9"/>
        <rFont val="Arial"/>
        <family val="2"/>
      </rPr>
      <t>1</t>
    </r>
  </si>
  <si>
    <r>
      <t xml:space="preserve">Transporte </t>
    </r>
    <r>
      <rPr>
        <vertAlign val="superscript"/>
        <sz val="9"/>
        <rFont val="Arial"/>
        <family val="2"/>
      </rPr>
      <t>2</t>
    </r>
  </si>
  <si>
    <r>
      <t xml:space="preserve">Transporte </t>
    </r>
    <r>
      <rPr>
        <vertAlign val="superscript"/>
        <sz val="9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</si>
  <si>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Incluye los sectores de transportes, correos y almacenamiento.</t>
    </r>
  </si>
  <si>
    <r>
      <t>3</t>
    </r>
    <r>
      <rPr>
        <sz val="8"/>
        <rFont val="Arial"/>
        <family val="2"/>
      </rPr>
      <t xml:space="preserve"> Incluye los sectores de transportes, correos y almacenamiento.</t>
    </r>
  </si>
  <si>
    <t xml:space="preserve">Baja Verapaz </t>
  </si>
  <si>
    <t>Condición de intención de trabajar en México</t>
  </si>
  <si>
    <t>Jalapa</t>
  </si>
  <si>
    <r>
      <t>1</t>
    </r>
    <r>
      <rPr>
        <sz val="8"/>
        <rFont val="Arial"/>
        <family val="2"/>
      </rPr>
      <t xml:space="preserve"> Se incluían a aquéllos que iban a tramitar documentos migratorios de cruce, de 2004 hasta el primer semestre de 2006.</t>
    </r>
  </si>
  <si>
    <r>
      <t>2</t>
    </r>
    <r>
      <rPr>
        <sz val="8"/>
        <rFont val="Arial"/>
        <family val="2"/>
      </rPr>
      <t xml:space="preserve"> Incluye a aquéllos que declararon no dirigirse ni a una finca/ejido/rancho o ciudad/localidad en especial, además de aquéllos que no especificaron su respuesta.</t>
    </r>
  </si>
  <si>
    <t>Santa Elena (El Petén)</t>
  </si>
  <si>
    <r>
      <t>1</t>
    </r>
    <r>
      <rPr>
        <sz val="8"/>
        <rFont val="Arial"/>
        <family val="2"/>
      </rPr>
      <t xml:space="preserve"> Incluye a aquéllos que han tenido alguna experiencia migratoria previa a México o no especificaron su experiencia migratoria previa.</t>
    </r>
  </si>
  <si>
    <t>Fuente: EMIF GUAMEX 2004, 2005, 2006, 2007; EMIF SUR 2008, 2009, 2010, 2011, 2012, 2013, 2014 y 2015.</t>
  </si>
  <si>
    <r>
      <t>4</t>
    </r>
    <r>
      <rPr>
        <sz val="8"/>
        <rFont val="Arial"/>
        <family val="2"/>
      </rPr>
      <t xml:space="preserve"> Incluye los sectores de servicios domésticos y otros servicios.</t>
    </r>
  </si>
  <si>
    <t>Cruzará en lancha o embarcación en el mar</t>
  </si>
  <si>
    <t>8.1.1. Migrantes guatemaltecos procedentes de Guatemala a México, 2004-2016.
Dimensión geográfica, temporal, residencial y de cruce, flujo total entrevistado</t>
  </si>
  <si>
    <t>Fuente: EMIF GUAMEX 2004, 2005, 2006, 2007; EMIF SUR 2008, 2009, 2010, 2011, 2012, 2013, 2014, 2015 y 2016.</t>
  </si>
  <si>
    <t>8.1.2. Migrantes guatemaltecos procedentes de Guatemala a México, 2004-2016.
Características sociodemográficas, flujo total entrevistado</t>
  </si>
  <si>
    <t>8.1.3. Migrantes guatemaltecos procedentes de Guatemala a México, 2004-2016.
Características laborales en el lugar de residencia: Guatemala, flujo total entrevistado</t>
  </si>
  <si>
    <t xml:space="preserve">8.1.4. Migrantes guatemaltecos procedentes de Guatemala a México, 2004-2016.
Experiencia migratoria laboral previa en México, flujo total entrevistado </t>
  </si>
  <si>
    <t>8.1.5. Migrantes guatemaltecos procedentes de Guatemala a México, 2004-2016.
Dimensión geográfica, temporal, residencial y de cruce, flujo que permanecerá hasta 24 horas en México</t>
  </si>
  <si>
    <t xml:space="preserve">8.1.6. Migrantes guatemaltecos procedentes de Guatemala a México, 2004-2016.
Características sociodemográficas, flujo que permanecerá hasta 24 horas en México </t>
  </si>
  <si>
    <t>8.1.7. Migrantes guatemaltecos procedentes de Guatemala a México, 2004-2016.
Características laborales en el lugar de residencia: Guatemala, flujo que permanecerá hasta 24 horas en México</t>
  </si>
  <si>
    <t xml:space="preserve">8.1.8. Migrantes guatemaltecos procedentes de Guatemala a México, 2004-2016.
Experiencia migratoria laboral previa en México, flujo que permanecerá hasta 24 horas en México </t>
  </si>
  <si>
    <t>8.1.9. Migrantes guatemaltecos procedentes de Guatemala a México, 2004-2016.
Dimensión geográfica, temporal, residencial y de cruce, flujo que permanecerá más de 1 día en México</t>
  </si>
  <si>
    <t xml:space="preserve">8.1.10. Migrantes guatemaltecos procedentes de Guatemala a México, 2004-2016.
Características sociodemográficas, flujo que permanecerá más de 1 día en México </t>
  </si>
  <si>
    <t>8.1.11. Migrantes guatemaltecos procedentes de Guatemala a México, 2004-2016.
Características laborales en el lugar de residencia: Guatemala, flujo que permanecerá más de 1 día en México</t>
  </si>
  <si>
    <t xml:space="preserve">8.1.12. Migrantes guatemaltecos procedentes de Guatemala a México, 2004-2016.
Experiencia migratoria laboral previa en México, flujo que permanecerá más de 1 día en México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</si>
</sst>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&quot;-&quot;??_);_(@_)"/>
    <numFmt numFmtId="165" formatCode="_(* #,##0_);_(* \(#,##0\);_(* &quot;-&quot;??_);_(@_)"/>
    <numFmt numFmtId="166" formatCode="#,##0.0"/>
    <numFmt numFmtId="167" formatCode="_-[$€-2]* #,##0.00_-;\-[$€-2]* #,##0.00_-;_-[$€-2]* &quot;-&quot;??_-"/>
    <numFmt numFmtId="168" formatCode="_-* #,##0.0_-;\-* #,##0.0_-;_-* &quot;-- &quot;_-;_-@_-"/>
    <numFmt numFmtId="169" formatCode="_-* #,##0_-;\-* #,##0_-;_-* &quot;-- &quot;_-;_-@_-"/>
    <numFmt numFmtId="170" formatCode="0.0"/>
  </numFmts>
  <fonts count="2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CG Omega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9"/>
      <color indexed="10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i/>
      <vertAlign val="superscript"/>
      <sz val="9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sz val="9"/>
      <color theme="0" tint="-4.9989318521683403E-2"/>
      <name val="Arial"/>
      <family val="2"/>
    </font>
    <font>
      <b/>
      <sz val="9"/>
      <color theme="0" tint="-4.9989318521683403E-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A236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FBFBF"/>
        <bgColor indexed="9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93">
    <xf numFmtId="0" fontId="0" fillId="0" borderId="0"/>
    <xf numFmtId="167" fontId="19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4" fillId="0" borderId="0"/>
    <xf numFmtId="0" fontId="5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9">
    <xf numFmtId="0" fontId="0" fillId="0" borderId="0" xfId="0"/>
    <xf numFmtId="3" fontId="0" fillId="0" borderId="0" xfId="0" applyNumberFormat="1"/>
    <xf numFmtId="0" fontId="7" fillId="0" borderId="0" xfId="0" applyFont="1"/>
    <xf numFmtId="0" fontId="10" fillId="0" borderId="0" xfId="0" applyFont="1" applyBorder="1"/>
    <xf numFmtId="0" fontId="10" fillId="0" borderId="0" xfId="0" applyFont="1"/>
    <xf numFmtId="0" fontId="10" fillId="0" borderId="0" xfId="0" applyFont="1" applyAlignment="1">
      <alignment horizontal="left" indent="3"/>
    </xf>
    <xf numFmtId="3" fontId="10" fillId="0" borderId="0" xfId="0" applyNumberFormat="1" applyFont="1" applyFill="1" applyBorder="1" applyAlignment="1"/>
    <xf numFmtId="0" fontId="10" fillId="0" borderId="0" xfId="8" applyFont="1" applyFill="1" applyAlignment="1">
      <alignment horizontal="left" vertical="center" indent="3"/>
    </xf>
    <xf numFmtId="3" fontId="10" fillId="0" borderId="0" xfId="0" applyNumberFormat="1" applyFont="1" applyFill="1"/>
    <xf numFmtId="0" fontId="10" fillId="0" borderId="0" xfId="6" applyFont="1" applyFill="1" applyAlignment="1">
      <alignment horizontal="left" indent="3"/>
    </xf>
    <xf numFmtId="0" fontId="10" fillId="0" borderId="0" xfId="7" applyFont="1" applyFill="1" applyAlignment="1">
      <alignment horizontal="left" indent="3"/>
    </xf>
    <xf numFmtId="0" fontId="10" fillId="0" borderId="0" xfId="8" applyFont="1" applyFill="1" applyAlignment="1">
      <alignment horizontal="left" vertical="center" indent="5"/>
    </xf>
    <xf numFmtId="3" fontId="10" fillId="0" borderId="0" xfId="0" applyNumberFormat="1" applyFont="1" applyFill="1" applyAlignment="1"/>
    <xf numFmtId="3" fontId="10" fillId="0" borderId="0" xfId="0" applyNumberFormat="1" applyFont="1" applyAlignment="1"/>
    <xf numFmtId="0" fontId="0" fillId="0" borderId="0" xfId="0" applyAlignment="1"/>
    <xf numFmtId="3" fontId="10" fillId="0" borderId="0" xfId="0" applyNumberFormat="1" applyFont="1" applyBorder="1" applyAlignment="1"/>
    <xf numFmtId="3" fontId="10" fillId="0" borderId="0" xfId="2" applyNumberFormat="1" applyFont="1" applyFill="1" applyBorder="1" applyAlignment="1"/>
    <xf numFmtId="3" fontId="10" fillId="0" borderId="0" xfId="2" applyNumberFormat="1" applyFont="1" applyBorder="1" applyAlignment="1"/>
    <xf numFmtId="0" fontId="10" fillId="0" borderId="0" xfId="0" applyNumberFormat="1" applyFont="1" applyFill="1" applyBorder="1" applyAlignment="1"/>
    <xf numFmtId="0" fontId="0" fillId="0" borderId="0" xfId="0" applyFill="1" applyAlignment="1"/>
    <xf numFmtId="0" fontId="10" fillId="0" borderId="0" xfId="0" applyFont="1" applyFill="1" applyBorder="1" applyAlignment="1">
      <alignment horizontal="left" vertical="center" indent="2"/>
    </xf>
    <xf numFmtId="0" fontId="10" fillId="0" borderId="0" xfId="0" applyFont="1" applyFill="1" applyBorder="1" applyAlignment="1">
      <alignment horizontal="left" vertical="top"/>
    </xf>
    <xf numFmtId="0" fontId="10" fillId="0" borderId="0" xfId="0" applyFont="1" applyFill="1"/>
    <xf numFmtId="0" fontId="10" fillId="0" borderId="0" xfId="0" applyNumberFormat="1" applyFont="1" applyFill="1" applyAlignment="1">
      <alignment horizontal="left" vertical="center" indent="3"/>
    </xf>
    <xf numFmtId="49" fontId="10" fillId="0" borderId="0" xfId="0" applyNumberFormat="1" applyFont="1" applyFill="1" applyAlignment="1">
      <alignment horizontal="right"/>
    </xf>
    <xf numFmtId="0" fontId="12" fillId="0" borderId="0" xfId="0" applyFont="1" applyFill="1"/>
    <xf numFmtId="0" fontId="12" fillId="0" borderId="0" xfId="0" applyFont="1"/>
    <xf numFmtId="0" fontId="12" fillId="0" borderId="0" xfId="0" applyFont="1" applyBorder="1" applyAlignment="1">
      <alignment horizontal="left"/>
    </xf>
    <xf numFmtId="0" fontId="10" fillId="0" borderId="0" xfId="0" applyFont="1" applyFill="1" applyBorder="1"/>
    <xf numFmtId="0" fontId="13" fillId="0" borderId="0" xfId="0" applyFont="1" applyFill="1"/>
    <xf numFmtId="166" fontId="10" fillId="0" borderId="0" xfId="0" applyNumberFormat="1" applyFont="1" applyBorder="1" applyAlignment="1"/>
    <xf numFmtId="166" fontId="10" fillId="0" borderId="0" xfId="0" applyNumberFormat="1" applyFont="1" applyAlignment="1"/>
    <xf numFmtId="166" fontId="10" fillId="0" borderId="0" xfId="2" applyNumberFormat="1" applyFont="1" applyBorder="1" applyAlignment="1"/>
    <xf numFmtId="3" fontId="13" fillId="0" borderId="0" xfId="0" applyNumberFormat="1" applyFont="1" applyFill="1" applyAlignment="1"/>
    <xf numFmtId="0" fontId="13" fillId="0" borderId="0" xfId="5" applyFont="1" applyFill="1" applyAlignment="1">
      <alignment horizontal="left"/>
    </xf>
    <xf numFmtId="3" fontId="13" fillId="0" borderId="0" xfId="2" applyNumberFormat="1" applyFont="1" applyFill="1" applyBorder="1" applyAlignment="1"/>
    <xf numFmtId="3" fontId="13" fillId="0" borderId="0" xfId="0" applyNumberFormat="1" applyFont="1" applyFill="1" applyBorder="1" applyAlignment="1"/>
    <xf numFmtId="3" fontId="13" fillId="0" borderId="0" xfId="2" applyNumberFormat="1" applyFont="1" applyBorder="1" applyAlignment="1"/>
    <xf numFmtId="0" fontId="13" fillId="0" borderId="0" xfId="0" applyFont="1"/>
    <xf numFmtId="0" fontId="13" fillId="0" borderId="0" xfId="6" applyFont="1" applyFill="1" applyAlignment="1">
      <alignment horizontal="left"/>
    </xf>
    <xf numFmtId="0" fontId="13" fillId="0" borderId="0" xfId="0" applyFont="1" applyFill="1" applyBorder="1"/>
    <xf numFmtId="0" fontId="13" fillId="0" borderId="0" xfId="6" applyFont="1" applyFill="1" applyAlignment="1">
      <alignment horizontal="left" wrapText="1"/>
    </xf>
    <xf numFmtId="3" fontId="10" fillId="0" borderId="1" xfId="0" applyNumberFormat="1" applyFont="1" applyFill="1" applyBorder="1"/>
    <xf numFmtId="0" fontId="16" fillId="0" borderId="0" xfId="0" applyFont="1"/>
    <xf numFmtId="0" fontId="13" fillId="0" borderId="0" xfId="7" applyFont="1" applyFill="1" applyAlignment="1">
      <alignment horizontal="left" wrapText="1"/>
    </xf>
    <xf numFmtId="0" fontId="13" fillId="0" borderId="0" xfId="0" applyFont="1" applyFill="1" applyAlignment="1">
      <alignment horizontal="left"/>
    </xf>
    <xf numFmtId="0" fontId="13" fillId="0" borderId="0" xfId="0" applyFont="1" applyFill="1" applyAlignment="1">
      <alignment horizontal="left" wrapText="1"/>
    </xf>
    <xf numFmtId="49" fontId="10" fillId="0" borderId="1" xfId="0" applyNumberFormat="1" applyFont="1" applyFill="1" applyBorder="1" applyAlignment="1">
      <alignment horizontal="right"/>
    </xf>
    <xf numFmtId="3" fontId="10" fillId="0" borderId="1" xfId="0" applyNumberFormat="1" applyFont="1" applyFill="1" applyBorder="1" applyAlignment="1">
      <alignment vertical="center"/>
    </xf>
    <xf numFmtId="0" fontId="10" fillId="0" borderId="1" xfId="0" applyFont="1" applyBorder="1"/>
    <xf numFmtId="166" fontId="10" fillId="0" borderId="1" xfId="0" applyNumberFormat="1" applyFont="1" applyFill="1" applyBorder="1" applyAlignment="1">
      <alignment horizontal="right"/>
    </xf>
    <xf numFmtId="166" fontId="10" fillId="0" borderId="1" xfId="0" applyNumberFormat="1" applyFont="1" applyFill="1" applyBorder="1"/>
    <xf numFmtId="166" fontId="10" fillId="0" borderId="0" xfId="2" applyNumberFormat="1" applyFont="1" applyAlignment="1"/>
    <xf numFmtId="0" fontId="10" fillId="0" borderId="0" xfId="7" applyFont="1" applyFill="1" applyBorder="1" applyAlignment="1">
      <alignment vertical="center"/>
    </xf>
    <xf numFmtId="0" fontId="10" fillId="0" borderId="0" xfId="0" applyNumberFormat="1" applyFont="1" applyFill="1" applyBorder="1" applyAlignment="1">
      <alignment vertical="center"/>
    </xf>
    <xf numFmtId="0" fontId="10" fillId="0" borderId="0" xfId="0" applyFont="1" applyFill="1" applyAlignment="1"/>
    <xf numFmtId="0" fontId="10" fillId="0" borderId="0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7" fillId="0" borderId="0" xfId="0" applyFont="1" applyAlignment="1"/>
    <xf numFmtId="0" fontId="15" fillId="0" borderId="0" xfId="0" applyFont="1"/>
    <xf numFmtId="0" fontId="10" fillId="0" borderId="1" xfId="0" applyFont="1" applyFill="1" applyBorder="1"/>
    <xf numFmtId="166" fontId="10" fillId="0" borderId="1" xfId="0" applyNumberFormat="1" applyFont="1" applyFill="1" applyBorder="1" applyAlignment="1">
      <alignment horizontal="right" vertical="center"/>
    </xf>
    <xf numFmtId="0" fontId="10" fillId="0" borderId="0" xfId="0" applyFont="1" applyAlignment="1"/>
    <xf numFmtId="3" fontId="10" fillId="0" borderId="1" xfId="0" applyNumberFormat="1" applyFont="1" applyFill="1" applyBorder="1" applyAlignment="1">
      <alignment horizontal="right"/>
    </xf>
    <xf numFmtId="0" fontId="13" fillId="0" borderId="0" xfId="5" applyFont="1" applyFill="1" applyAlignment="1">
      <alignment horizontal="left" wrapText="1"/>
    </xf>
    <xf numFmtId="0" fontId="10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0" fontId="13" fillId="0" borderId="0" xfId="0" applyFont="1" applyAlignment="1"/>
    <xf numFmtId="166" fontId="13" fillId="0" borderId="0" xfId="0" applyNumberFormat="1" applyFont="1" applyAlignment="1"/>
    <xf numFmtId="166" fontId="16" fillId="0" borderId="1" xfId="0" applyNumberFormat="1" applyFont="1" applyBorder="1" applyAlignment="1"/>
    <xf numFmtId="3" fontId="10" fillId="0" borderId="1" xfId="0" applyNumberFormat="1" applyFont="1" applyBorder="1"/>
    <xf numFmtId="0" fontId="10" fillId="0" borderId="1" xfId="0" applyFont="1" applyBorder="1" applyAlignment="1"/>
    <xf numFmtId="166" fontId="15" fillId="0" borderId="1" xfId="0" applyNumberFormat="1" applyFont="1" applyFill="1" applyBorder="1" applyAlignment="1">
      <alignment horizontal="right" vertical="center"/>
    </xf>
    <xf numFmtId="166" fontId="15" fillId="0" borderId="1" xfId="0" applyNumberFormat="1" applyFont="1" applyFill="1" applyBorder="1"/>
    <xf numFmtId="0" fontId="10" fillId="0" borderId="0" xfId="0" applyFont="1" applyFill="1" applyAlignment="1">
      <alignment horizontal="left" vertical="center" indent="1"/>
    </xf>
    <xf numFmtId="0" fontId="10" fillId="0" borderId="0" xfId="0" applyFont="1" applyFill="1" applyAlignment="1">
      <alignment horizontal="left" indent="2"/>
    </xf>
    <xf numFmtId="0" fontId="10" fillId="0" borderId="0" xfId="0" applyFont="1" applyFill="1" applyAlignment="1">
      <alignment horizontal="left" indent="1"/>
    </xf>
    <xf numFmtId="0" fontId="10" fillId="0" borderId="1" xfId="0" applyFont="1" applyFill="1" applyBorder="1" applyAlignment="1">
      <alignment horizontal="left" vertical="center" indent="1"/>
    </xf>
    <xf numFmtId="3" fontId="10" fillId="0" borderId="1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left" indent="1"/>
    </xf>
    <xf numFmtId="0" fontId="10" fillId="0" borderId="0" xfId="0" applyFont="1" applyFill="1" applyBorder="1" applyAlignment="1">
      <alignment horizontal="left"/>
    </xf>
    <xf numFmtId="0" fontId="10" fillId="0" borderId="1" xfId="5" applyFont="1" applyFill="1" applyBorder="1" applyAlignment="1">
      <alignment horizontal="left" vertical="center" indent="1"/>
    </xf>
    <xf numFmtId="3" fontId="10" fillId="0" borderId="1" xfId="0" applyNumberFormat="1" applyFont="1" applyFill="1" applyBorder="1" applyAlignment="1"/>
    <xf numFmtId="166" fontId="10" fillId="0" borderId="1" xfId="0" applyNumberFormat="1" applyFont="1" applyFill="1" applyBorder="1" applyAlignment="1"/>
    <xf numFmtId="0" fontId="10" fillId="0" borderId="1" xfId="0" applyNumberFormat="1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left" indent="1"/>
    </xf>
    <xf numFmtId="0" fontId="10" fillId="0" borderId="1" xfId="6" applyFont="1" applyFill="1" applyBorder="1" applyAlignment="1">
      <alignment horizontal="left" vertical="center" indent="1"/>
    </xf>
    <xf numFmtId="0" fontId="7" fillId="0" borderId="0" xfId="0" applyFont="1" applyFill="1" applyAlignment="1"/>
    <xf numFmtId="0" fontId="0" fillId="0" borderId="1" xfId="0" applyBorder="1"/>
    <xf numFmtId="3" fontId="10" fillId="0" borderId="0" xfId="0" applyNumberFormat="1" applyFont="1" applyBorder="1" applyAlignment="1">
      <alignment horizontal="left"/>
    </xf>
    <xf numFmtId="3" fontId="10" fillId="0" borderId="0" xfId="0" applyNumberFormat="1" applyFont="1" applyFill="1" applyBorder="1" applyAlignment="1">
      <alignment horizontal="left"/>
    </xf>
    <xf numFmtId="3" fontId="10" fillId="0" borderId="1" xfId="0" quotePrefix="1" applyNumberFormat="1" applyFont="1" applyFill="1" applyBorder="1" applyAlignment="1">
      <alignment horizontal="right"/>
    </xf>
    <xf numFmtId="3" fontId="10" fillId="0" borderId="0" xfId="0" applyNumberFormat="1" applyFont="1" applyFill="1" applyBorder="1" applyAlignment="1">
      <alignment horizontal="left" wrapText="1"/>
    </xf>
    <xf numFmtId="3" fontId="10" fillId="0" borderId="1" xfId="0" applyNumberFormat="1" applyFont="1" applyFill="1" applyBorder="1" applyAlignment="1">
      <alignment wrapText="1"/>
    </xf>
    <xf numFmtId="166" fontId="10" fillId="0" borderId="1" xfId="0" applyNumberFormat="1" applyFont="1" applyFill="1" applyBorder="1" applyAlignment="1">
      <alignment wrapText="1"/>
    </xf>
    <xf numFmtId="3" fontId="10" fillId="0" borderId="1" xfId="0" applyNumberFormat="1" applyFont="1" applyFill="1" applyBorder="1" applyAlignment="1">
      <alignment horizontal="left" wrapText="1"/>
    </xf>
    <xf numFmtId="3" fontId="10" fillId="0" borderId="0" xfId="0" applyNumberFormat="1" applyFont="1" applyAlignment="1">
      <alignment horizontal="left"/>
    </xf>
    <xf numFmtId="3" fontId="10" fillId="0" borderId="1" xfId="2" applyNumberFormat="1" applyFont="1" applyFill="1" applyBorder="1" applyAlignment="1"/>
    <xf numFmtId="3" fontId="10" fillId="0" borderId="1" xfId="0" applyNumberFormat="1" applyFont="1" applyFill="1" applyBorder="1" applyAlignment="1">
      <alignment horizontal="left"/>
    </xf>
    <xf numFmtId="0" fontId="10" fillId="0" borderId="0" xfId="5" applyFont="1" applyFill="1" applyBorder="1" applyAlignment="1">
      <alignment horizontal="left" wrapText="1"/>
    </xf>
    <xf numFmtId="0" fontId="10" fillId="0" borderId="0" xfId="4" applyFont="1" applyFill="1" applyBorder="1" applyAlignment="1">
      <alignment horizontal="left"/>
    </xf>
    <xf numFmtId="3" fontId="10" fillId="0" borderId="1" xfId="4" quotePrefix="1" applyNumberFormat="1" applyFont="1" applyFill="1" applyBorder="1" applyAlignment="1">
      <alignment horizontal="right"/>
    </xf>
    <xf numFmtId="0" fontId="7" fillId="0" borderId="0" xfId="0" applyFont="1" applyFill="1"/>
    <xf numFmtId="0" fontId="8" fillId="0" borderId="0" xfId="0" applyFont="1"/>
    <xf numFmtId="49" fontId="8" fillId="0" borderId="0" xfId="7" applyNumberFormat="1" applyFont="1" applyFill="1" applyAlignment="1"/>
    <xf numFmtId="0" fontId="8" fillId="0" borderId="0" xfId="0" applyFont="1" applyBorder="1"/>
    <xf numFmtId="0" fontId="8" fillId="0" borderId="0" xfId="0" applyFont="1" applyBorder="1" applyAlignment="1"/>
    <xf numFmtId="0" fontId="13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3" fontId="13" fillId="0" borderId="0" xfId="0" applyNumberFormat="1" applyFont="1" applyAlignment="1"/>
    <xf numFmtId="0" fontId="16" fillId="0" borderId="0" xfId="0" applyFont="1" applyAlignment="1"/>
    <xf numFmtId="0" fontId="10" fillId="0" borderId="1" xfId="0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10" fillId="0" borderId="0" xfId="0" applyNumberFormat="1" applyFont="1" applyFill="1" applyAlignment="1">
      <alignment horizontal="left" indent="1"/>
    </xf>
    <xf numFmtId="0" fontId="15" fillId="0" borderId="0" xfId="0" applyFont="1" applyAlignment="1"/>
    <xf numFmtId="0" fontId="13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/>
    <xf numFmtId="0" fontId="10" fillId="0" borderId="0" xfId="0" applyFont="1" applyFill="1" applyBorder="1" applyAlignment="1">
      <alignment horizontal="right"/>
    </xf>
    <xf numFmtId="0" fontId="15" fillId="0" borderId="0" xfId="0" applyFont="1" applyFill="1" applyAlignment="1"/>
    <xf numFmtId="0" fontId="8" fillId="0" borderId="0" xfId="0" applyFont="1" applyFill="1"/>
    <xf numFmtId="0" fontId="8" fillId="0" borderId="0" xfId="0" applyFont="1" applyAlignment="1"/>
    <xf numFmtId="0" fontId="12" fillId="0" borderId="0" xfId="0" applyFont="1" applyAlignment="1">
      <alignment wrapText="1"/>
    </xf>
    <xf numFmtId="0" fontId="12" fillId="0" borderId="0" xfId="0" applyFont="1" applyAlignment="1"/>
    <xf numFmtId="3" fontId="13" fillId="0" borderId="0" xfId="0" applyNumberFormat="1" applyFont="1" applyFill="1" applyAlignment="1">
      <alignment horizontal="left"/>
    </xf>
    <xf numFmtId="3" fontId="10" fillId="0" borderId="0" xfId="0" applyNumberFormat="1" applyFont="1" applyFill="1" applyAlignment="1">
      <alignment horizontal="left"/>
    </xf>
    <xf numFmtId="3" fontId="13" fillId="0" borderId="0" xfId="0" applyNumberFormat="1" applyFont="1" applyFill="1" applyBorder="1" applyAlignment="1">
      <alignment horizontal="left"/>
    </xf>
    <xf numFmtId="3" fontId="10" fillId="0" borderId="0" xfId="2" applyNumberFormat="1" applyFont="1" applyFill="1" applyBorder="1" applyAlignment="1">
      <alignment horizontal="left"/>
    </xf>
    <xf numFmtId="3" fontId="10" fillId="0" borderId="0" xfId="2" applyNumberFormat="1" applyFont="1" applyBorder="1" applyAlignment="1">
      <alignment horizontal="left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6" fontId="15" fillId="0" borderId="1" xfId="0" applyNumberFormat="1" applyFont="1" applyFill="1" applyBorder="1" applyAlignment="1">
      <alignment horizontal="right"/>
    </xf>
    <xf numFmtId="0" fontId="8" fillId="0" borderId="0" xfId="7" applyFont="1" applyFill="1" applyAlignment="1">
      <alignment horizontal="left" indent="3"/>
    </xf>
    <xf numFmtId="3" fontId="8" fillId="0" borderId="0" xfId="0" applyNumberFormat="1" applyFont="1" applyFill="1" applyAlignment="1">
      <alignment vertical="center"/>
    </xf>
    <xf numFmtId="3" fontId="8" fillId="0" borderId="0" xfId="0" applyNumberFormat="1" applyFont="1" applyFill="1" applyAlignment="1"/>
    <xf numFmtId="3" fontId="8" fillId="0" borderId="0" xfId="2" applyNumberFormat="1" applyFont="1" applyFill="1" applyBorder="1" applyAlignment="1">
      <alignment vertical="center"/>
    </xf>
    <xf numFmtId="3" fontId="8" fillId="0" borderId="0" xfId="2" applyNumberFormat="1" applyFont="1" applyFill="1" applyBorder="1" applyAlignment="1"/>
    <xf numFmtId="0" fontId="8" fillId="0" borderId="0" xfId="0" applyFont="1" applyFill="1" applyAlignment="1"/>
    <xf numFmtId="0" fontId="13" fillId="0" borderId="0" xfId="7" applyFont="1" applyFill="1" applyBorder="1" applyAlignment="1">
      <alignment vertical="center" wrapText="1"/>
    </xf>
    <xf numFmtId="3" fontId="13" fillId="0" borderId="0" xfId="2" applyNumberFormat="1" applyFont="1" applyFill="1" applyBorder="1" applyAlignment="1">
      <alignment horizontal="left"/>
    </xf>
    <xf numFmtId="49" fontId="10" fillId="0" borderId="0" xfId="0" applyNumberFormat="1" applyFont="1" applyFill="1" applyBorder="1" applyAlignment="1">
      <alignment horizontal="left"/>
    </xf>
    <xf numFmtId="3" fontId="8" fillId="0" borderId="0" xfId="0" applyNumberFormat="1" applyFont="1" applyFill="1" applyAlignment="1">
      <alignment horizontal="right" vertical="center"/>
    </xf>
    <xf numFmtId="0" fontId="13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wrapText="1" indent="1"/>
    </xf>
    <xf numFmtId="0" fontId="10" fillId="0" borderId="0" xfId="0" applyFont="1" applyBorder="1" applyAlignment="1"/>
    <xf numFmtId="0" fontId="10" fillId="0" borderId="1" xfId="0" applyFont="1" applyFill="1" applyBorder="1" applyAlignment="1"/>
    <xf numFmtId="166" fontId="10" fillId="0" borderId="1" xfId="0" applyNumberFormat="1" applyFont="1" applyBorder="1" applyAlignment="1"/>
    <xf numFmtId="1" fontId="13" fillId="0" borderId="0" xfId="0" applyNumberFormat="1" applyFont="1" applyFill="1" applyBorder="1" applyAlignment="1"/>
    <xf numFmtId="0" fontId="8" fillId="0" borderId="0" xfId="0" applyFont="1" applyFill="1" applyAlignment="1">
      <alignment horizontal="left" indent="3"/>
    </xf>
    <xf numFmtId="3" fontId="8" fillId="0" borderId="0" xfId="2" applyNumberFormat="1" applyFont="1" applyFill="1" applyBorder="1" applyAlignment="1">
      <alignment horizontal="right" vertical="center"/>
    </xf>
    <xf numFmtId="49" fontId="10" fillId="0" borderId="0" xfId="0" applyNumberFormat="1" applyFont="1" applyFill="1" applyAlignment="1">
      <alignment horizontal="left"/>
    </xf>
    <xf numFmtId="0" fontId="15" fillId="0" borderId="0" xfId="0" applyFont="1" applyFill="1" applyAlignment="1">
      <alignment horizontal="left"/>
    </xf>
    <xf numFmtId="0" fontId="10" fillId="0" borderId="0" xfId="0" applyFont="1" applyFill="1" applyBorder="1" applyAlignment="1">
      <alignment horizontal="left" indent="3"/>
    </xf>
    <xf numFmtId="0" fontId="0" fillId="0" borderId="0" xfId="0" applyBorder="1"/>
    <xf numFmtId="4" fontId="15" fillId="0" borderId="1" xfId="0" applyNumberFormat="1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left"/>
    </xf>
    <xf numFmtId="3" fontId="8" fillId="0" borderId="0" xfId="0" applyNumberFormat="1" applyFont="1" applyAlignment="1"/>
    <xf numFmtId="3" fontId="8" fillId="0" borderId="0" xfId="0" applyNumberFormat="1" applyFont="1"/>
    <xf numFmtId="0" fontId="10" fillId="0" borderId="1" xfId="0" applyNumberFormat="1" applyFont="1" applyFill="1" applyBorder="1" applyAlignment="1">
      <alignment horizontal="left" vertical="center" indent="3"/>
    </xf>
    <xf numFmtId="0" fontId="7" fillId="0" borderId="1" xfId="0" applyFont="1" applyFill="1" applyBorder="1"/>
    <xf numFmtId="0" fontId="10" fillId="0" borderId="1" xfId="0" applyFont="1" applyBorder="1" applyAlignment="1">
      <alignment horizontal="right"/>
    </xf>
    <xf numFmtId="3" fontId="8" fillId="0" borderId="0" xfId="0" applyNumberFormat="1" applyFont="1" applyBorder="1" applyAlignment="1"/>
    <xf numFmtId="0" fontId="0" fillId="0" borderId="1" xfId="0" applyBorder="1" applyAlignment="1"/>
    <xf numFmtId="0" fontId="13" fillId="0" borderId="0" xfId="0" applyFont="1" applyBorder="1" applyAlignment="1"/>
    <xf numFmtId="3" fontId="13" fillId="0" borderId="0" xfId="0" applyNumberFormat="1" applyFont="1" applyFill="1" applyBorder="1" applyAlignment="1">
      <alignment wrapText="1"/>
    </xf>
    <xf numFmtId="49" fontId="10" fillId="0" borderId="0" xfId="0" applyNumberFormat="1" applyFont="1" applyAlignment="1">
      <alignment horizontal="left"/>
    </xf>
    <xf numFmtId="49" fontId="13" fillId="0" borderId="0" xfId="0" applyNumberFormat="1" applyFont="1" applyAlignment="1">
      <alignment horizontal="left"/>
    </xf>
    <xf numFmtId="49" fontId="15" fillId="0" borderId="0" xfId="0" applyNumberFormat="1" applyFont="1" applyAlignment="1">
      <alignment horizontal="left"/>
    </xf>
    <xf numFmtId="49" fontId="10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/>
    </xf>
    <xf numFmtId="49" fontId="12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 applyBorder="1" applyAlignment="1">
      <alignment horizontal="left"/>
    </xf>
    <xf numFmtId="49" fontId="10" fillId="0" borderId="0" xfId="0" applyNumberFormat="1" applyFont="1" applyBorder="1" applyAlignment="1">
      <alignment horizontal="left" wrapText="1"/>
    </xf>
    <xf numFmtId="49" fontId="10" fillId="0" borderId="0" xfId="2" applyNumberFormat="1" applyFont="1" applyFill="1" applyBorder="1" applyAlignment="1">
      <alignment horizontal="left"/>
    </xf>
    <xf numFmtId="49" fontId="13" fillId="0" borderId="0" xfId="2" applyNumberFormat="1" applyFont="1" applyFill="1" applyBorder="1" applyAlignment="1">
      <alignment horizontal="left"/>
    </xf>
    <xf numFmtId="49" fontId="10" fillId="0" borderId="0" xfId="2" applyNumberFormat="1" applyFont="1" applyBorder="1" applyAlignment="1">
      <alignment horizontal="left"/>
    </xf>
    <xf numFmtId="49" fontId="10" fillId="0" borderId="0" xfId="2" applyNumberFormat="1" applyFont="1" applyAlignment="1">
      <alignment horizontal="left"/>
    </xf>
    <xf numFmtId="49" fontId="10" fillId="0" borderId="0" xfId="0" applyNumberFormat="1" applyFont="1" applyFill="1" applyBorder="1" applyAlignment="1">
      <alignment horizontal="left" wrapText="1"/>
    </xf>
    <xf numFmtId="49" fontId="10" fillId="0" borderId="1" xfId="0" applyNumberFormat="1" applyFont="1" applyBorder="1" applyAlignment="1">
      <alignment horizontal="left" wrapText="1"/>
    </xf>
    <xf numFmtId="49" fontId="8" fillId="0" borderId="0" xfId="2" applyNumberFormat="1" applyFont="1" applyFill="1" applyBorder="1" applyAlignment="1">
      <alignment horizontal="left"/>
    </xf>
    <xf numFmtId="49" fontId="8" fillId="0" borderId="0" xfId="0" applyNumberFormat="1" applyFont="1" applyFill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49" fontId="0" fillId="0" borderId="0" xfId="0" applyNumberFormat="1" applyAlignment="1">
      <alignment horizontal="left"/>
    </xf>
    <xf numFmtId="49" fontId="16" fillId="0" borderId="0" xfId="0" applyNumberFormat="1" applyFont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13" fillId="0" borderId="0" xfId="0" applyNumberFormat="1" applyFont="1" applyFill="1" applyAlignment="1">
      <alignment horizontal="left"/>
    </xf>
    <xf numFmtId="49" fontId="13" fillId="0" borderId="0" xfId="2" applyNumberFormat="1" applyFont="1" applyBorder="1" applyAlignment="1">
      <alignment horizontal="left"/>
    </xf>
    <xf numFmtId="49" fontId="13" fillId="0" borderId="0" xfId="8" applyNumberFormat="1" applyFont="1" applyFill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49" fontId="10" fillId="0" borderId="1" xfId="0" applyNumberFormat="1" applyFont="1" applyFill="1" applyBorder="1" applyAlignment="1">
      <alignment horizontal="left" wrapText="1"/>
    </xf>
    <xf numFmtId="49" fontId="10" fillId="0" borderId="0" xfId="5" applyNumberFormat="1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left"/>
    </xf>
    <xf numFmtId="49" fontId="15" fillId="0" borderId="0" xfId="0" applyNumberFormat="1" applyFont="1" applyFill="1" applyAlignment="1">
      <alignment horizontal="left"/>
    </xf>
    <xf numFmtId="49" fontId="10" fillId="0" borderId="1" xfId="0" applyNumberFormat="1" applyFont="1" applyBorder="1" applyAlignment="1">
      <alignment horizontal="left"/>
    </xf>
    <xf numFmtId="49" fontId="10" fillId="0" borderId="0" xfId="2" applyNumberFormat="1" applyFont="1" applyFill="1" applyAlignment="1">
      <alignment horizontal="left"/>
    </xf>
    <xf numFmtId="49" fontId="10" fillId="0" borderId="0" xfId="4" applyNumberFormat="1" applyFont="1" applyFill="1" applyBorder="1" applyAlignment="1">
      <alignment horizontal="left"/>
    </xf>
    <xf numFmtId="169" fontId="10" fillId="0" borderId="0" xfId="0" applyNumberFormat="1" applyFont="1" applyFill="1" applyAlignment="1"/>
    <xf numFmtId="169" fontId="13" fillId="0" borderId="0" xfId="0" applyNumberFormat="1" applyFont="1" applyFill="1" applyAlignment="1"/>
    <xf numFmtId="169" fontId="10" fillId="0" borderId="0" xfId="0" applyNumberFormat="1" applyFont="1" applyBorder="1" applyAlignment="1"/>
    <xf numFmtId="169" fontId="10" fillId="0" borderId="0" xfId="0" applyNumberFormat="1" applyFont="1" applyFill="1" applyBorder="1" applyAlignment="1"/>
    <xf numFmtId="169" fontId="13" fillId="0" borderId="0" xfId="0" applyNumberFormat="1" applyFont="1" applyFill="1" applyBorder="1" applyAlignment="1"/>
    <xf numFmtId="169" fontId="10" fillId="0" borderId="0" xfId="2" applyNumberFormat="1" applyFont="1" applyFill="1" applyBorder="1" applyAlignment="1"/>
    <xf numFmtId="169" fontId="10" fillId="0" borderId="0" xfId="0" applyNumberFormat="1" applyFont="1" applyFill="1" applyBorder="1" applyAlignment="1">
      <alignment wrapText="1"/>
    </xf>
    <xf numFmtId="169" fontId="13" fillId="0" borderId="0" xfId="2" applyNumberFormat="1" applyFont="1" applyFill="1" applyBorder="1" applyAlignment="1"/>
    <xf numFmtId="169" fontId="10" fillId="0" borderId="0" xfId="2" applyNumberFormat="1" applyFont="1" applyBorder="1" applyAlignment="1"/>
    <xf numFmtId="169" fontId="13" fillId="0" borderId="0" xfId="0" applyNumberFormat="1" applyFont="1" applyAlignment="1"/>
    <xf numFmtId="169" fontId="10" fillId="0" borderId="0" xfId="0" applyNumberFormat="1" applyFont="1" applyAlignment="1"/>
    <xf numFmtId="169" fontId="10" fillId="0" borderId="0" xfId="0" applyNumberFormat="1" applyFont="1" applyFill="1" applyAlignment="1">
      <alignment horizontal="left"/>
    </xf>
    <xf numFmtId="169" fontId="13" fillId="0" borderId="0" xfId="2" applyNumberFormat="1" applyFont="1" applyFill="1" applyBorder="1" applyAlignment="1">
      <alignment horizontal="left"/>
    </xf>
    <xf numFmtId="169" fontId="10" fillId="0" borderId="0" xfId="2" applyNumberFormat="1" applyFont="1" applyBorder="1" applyAlignment="1">
      <alignment horizontal="left"/>
    </xf>
    <xf numFmtId="169" fontId="10" fillId="0" borderId="0" xfId="2" applyNumberFormat="1" applyFont="1" applyFill="1" applyBorder="1" applyAlignment="1">
      <alignment horizontal="left"/>
    </xf>
    <xf numFmtId="169" fontId="10" fillId="0" borderId="0" xfId="0" applyNumberFormat="1" applyFont="1" applyAlignment="1">
      <alignment horizontal="left"/>
    </xf>
    <xf numFmtId="169" fontId="13" fillId="0" borderId="0" xfId="0" applyNumberFormat="1" applyFont="1" applyFill="1" applyBorder="1" applyAlignment="1">
      <alignment horizontal="left"/>
    </xf>
    <xf numFmtId="168" fontId="13" fillId="0" borderId="0" xfId="0" applyNumberFormat="1" applyFont="1" applyFill="1" applyAlignment="1"/>
    <xf numFmtId="168" fontId="13" fillId="0" borderId="0" xfId="0" applyNumberFormat="1" applyFont="1" applyAlignment="1"/>
    <xf numFmtId="168" fontId="10" fillId="0" borderId="0" xfId="0" applyNumberFormat="1" applyFont="1" applyFill="1" applyAlignment="1">
      <alignment horizontal="right"/>
    </xf>
    <xf numFmtId="168" fontId="10" fillId="0" borderId="0" xfId="0" applyNumberFormat="1" applyFont="1" applyFill="1" applyAlignment="1"/>
    <xf numFmtId="168" fontId="10" fillId="0" borderId="0" xfId="0" applyNumberFormat="1" applyFont="1" applyAlignment="1"/>
    <xf numFmtId="168" fontId="10" fillId="0" borderId="0" xfId="2" applyNumberFormat="1" applyFont="1" applyFill="1" applyBorder="1" applyAlignment="1">
      <alignment horizontal="right"/>
    </xf>
    <xf numFmtId="168" fontId="10" fillId="0" borderId="0" xfId="0" applyNumberFormat="1" applyFont="1" applyFill="1" applyBorder="1" applyAlignment="1"/>
    <xf numFmtId="168" fontId="10" fillId="0" borderId="0" xfId="0" quotePrefix="1" applyNumberFormat="1" applyFont="1" applyFill="1" applyAlignment="1">
      <alignment horizontal="right"/>
    </xf>
    <xf numFmtId="168" fontId="10" fillId="0" borderId="0" xfId="0" quotePrefix="1" applyNumberFormat="1" applyFont="1" applyFill="1" applyBorder="1" applyAlignment="1">
      <alignment horizontal="right"/>
    </xf>
    <xf numFmtId="168" fontId="10" fillId="0" borderId="0" xfId="0" applyNumberFormat="1" applyFont="1" applyFill="1" applyBorder="1" applyAlignment="1">
      <alignment horizontal="right"/>
    </xf>
    <xf numFmtId="168" fontId="13" fillId="0" borderId="0" xfId="0" applyNumberFormat="1" applyFont="1" applyBorder="1" applyAlignment="1"/>
    <xf numFmtId="168" fontId="10" fillId="0" borderId="0" xfId="0" applyNumberFormat="1" applyFont="1" applyBorder="1" applyAlignment="1"/>
    <xf numFmtId="168" fontId="13" fillId="0" borderId="0" xfId="0" applyNumberFormat="1" applyFont="1" applyFill="1" applyBorder="1" applyAlignment="1"/>
    <xf numFmtId="168" fontId="10" fillId="0" borderId="0" xfId="2" applyNumberFormat="1" applyFont="1" applyFill="1" applyBorder="1" applyAlignment="1"/>
    <xf numFmtId="168" fontId="15" fillId="0" borderId="0" xfId="0" applyNumberFormat="1" applyFont="1" applyFill="1" applyAlignment="1">
      <alignment horizontal="right"/>
    </xf>
    <xf numFmtId="168" fontId="10" fillId="0" borderId="0" xfId="2" applyNumberFormat="1" applyFont="1" applyBorder="1" applyAlignment="1"/>
    <xf numFmtId="168" fontId="13" fillId="0" borderId="0" xfId="2" applyNumberFormat="1" applyFont="1" applyBorder="1" applyAlignment="1"/>
    <xf numFmtId="168" fontId="15" fillId="0" borderId="0" xfId="0" applyNumberFormat="1" applyFont="1" applyFill="1" applyAlignment="1"/>
    <xf numFmtId="168" fontId="15" fillId="0" borderId="0" xfId="2" applyNumberFormat="1" applyFont="1" applyFill="1" applyBorder="1" applyAlignment="1">
      <alignment horizontal="right"/>
    </xf>
    <xf numFmtId="168" fontId="15" fillId="0" borderId="0" xfId="0" applyNumberFormat="1" applyFont="1" applyAlignment="1"/>
    <xf numFmtId="168" fontId="14" fillId="0" borderId="0" xfId="0" applyNumberFormat="1" applyFont="1" applyAlignment="1"/>
    <xf numFmtId="168" fontId="10" fillId="0" borderId="0" xfId="0" applyNumberFormat="1" applyFont="1" applyAlignment="1">
      <alignment horizontal="right"/>
    </xf>
    <xf numFmtId="168" fontId="10" fillId="0" borderId="0" xfId="0" applyNumberFormat="1" applyFont="1" applyFill="1" applyBorder="1" applyAlignment="1">
      <alignment wrapText="1"/>
    </xf>
    <xf numFmtId="168" fontId="10" fillId="0" borderId="0" xfId="0" applyNumberFormat="1" applyFont="1" applyFill="1" applyBorder="1" applyAlignment="1">
      <alignment horizontal="right" wrapText="1"/>
    </xf>
    <xf numFmtId="168" fontId="10" fillId="0" borderId="0" xfId="5" applyNumberFormat="1" applyFont="1" applyFill="1" applyBorder="1" applyAlignment="1">
      <alignment horizontal="right" wrapText="1"/>
    </xf>
    <xf numFmtId="168" fontId="16" fillId="0" borderId="0" xfId="0" applyNumberFormat="1" applyFont="1" applyAlignment="1"/>
    <xf numFmtId="168" fontId="15" fillId="0" borderId="0" xfId="0" applyNumberFormat="1" applyFont="1" applyFill="1" applyBorder="1" applyAlignment="1"/>
    <xf numFmtId="168" fontId="15" fillId="0" borderId="0" xfId="2" applyNumberFormat="1" applyFont="1" applyFill="1" applyBorder="1" applyAlignment="1"/>
    <xf numFmtId="168" fontId="15" fillId="0" borderId="0" xfId="0" applyNumberFormat="1" applyFont="1" applyFill="1" applyBorder="1" applyAlignment="1">
      <alignment horizontal="right"/>
    </xf>
    <xf numFmtId="168" fontId="14" fillId="0" borderId="0" xfId="0" applyNumberFormat="1" applyFont="1" applyFill="1" applyBorder="1" applyAlignment="1"/>
    <xf numFmtId="168" fontId="15" fillId="0" borderId="0" xfId="0" applyNumberFormat="1" applyFont="1" applyAlignment="1">
      <alignment horizontal="right"/>
    </xf>
    <xf numFmtId="169" fontId="16" fillId="0" borderId="0" xfId="0" applyNumberFormat="1" applyFont="1" applyAlignment="1"/>
    <xf numFmtId="169" fontId="10" fillId="0" borderId="0" xfId="0" applyNumberFormat="1" applyFont="1" applyFill="1" applyBorder="1" applyAlignment="1">
      <alignment horizontal="right"/>
    </xf>
    <xf numFmtId="169" fontId="10" fillId="0" borderId="0" xfId="0" applyNumberFormat="1" applyFont="1" applyFill="1" applyAlignment="1">
      <alignment horizontal="right"/>
    </xf>
    <xf numFmtId="169" fontId="10" fillId="0" borderId="0" xfId="5" applyNumberFormat="1" applyFont="1" applyFill="1" applyBorder="1" applyAlignment="1">
      <alignment horizontal="right" wrapText="1"/>
    </xf>
    <xf numFmtId="169" fontId="10" fillId="0" borderId="0" xfId="0" applyNumberFormat="1" applyFont="1" applyFill="1" applyBorder="1" applyAlignment="1">
      <alignment horizontal="right" wrapText="1"/>
    </xf>
    <xf numFmtId="169" fontId="15" fillId="0" borderId="0" xfId="0" applyNumberFormat="1" applyFont="1" applyFill="1" applyAlignment="1"/>
    <xf numFmtId="169" fontId="10" fillId="0" borderId="0" xfId="2" applyNumberFormat="1" applyFont="1" applyFill="1" applyBorder="1" applyAlignment="1">
      <alignment horizontal="right"/>
    </xf>
    <xf numFmtId="169" fontId="10" fillId="0" borderId="0" xfId="7" applyNumberFormat="1" applyFont="1" applyFill="1" applyBorder="1" applyAlignment="1"/>
    <xf numFmtId="169" fontId="10" fillId="0" borderId="0" xfId="0" applyNumberFormat="1" applyFont="1" applyBorder="1" applyAlignment="1">
      <alignment wrapText="1"/>
    </xf>
    <xf numFmtId="169" fontId="15" fillId="0" borderId="0" xfId="0" applyNumberFormat="1" applyFont="1" applyAlignment="1"/>
    <xf numFmtId="169" fontId="15" fillId="0" borderId="0" xfId="0" applyNumberFormat="1" applyFont="1" applyFill="1" applyBorder="1" applyAlignment="1"/>
    <xf numFmtId="169" fontId="13" fillId="0" borderId="0" xfId="0" applyNumberFormat="1" applyFont="1" applyFill="1" applyBorder="1" applyAlignment="1">
      <alignment wrapText="1"/>
    </xf>
    <xf numFmtId="169" fontId="13" fillId="0" borderId="0" xfId="0" applyNumberFormat="1" applyFont="1" applyFill="1" applyAlignment="1">
      <alignment horizontal="left"/>
    </xf>
    <xf numFmtId="169" fontId="13" fillId="0" borderId="0" xfId="0" applyNumberFormat="1" applyFont="1" applyAlignment="1">
      <alignment horizontal="left"/>
    </xf>
    <xf numFmtId="169" fontId="10" fillId="0" borderId="0" xfId="0" applyNumberFormat="1" applyFont="1" applyAlignment="1">
      <alignment horizontal="right"/>
    </xf>
    <xf numFmtId="169" fontId="13" fillId="0" borderId="0" xfId="0" applyNumberFormat="1" applyFont="1" applyFill="1" applyBorder="1" applyAlignment="1">
      <alignment horizontal="right"/>
    </xf>
    <xf numFmtId="169" fontId="14" fillId="0" borderId="0" xfId="0" applyNumberFormat="1" applyFont="1" applyFill="1" applyBorder="1" applyAlignment="1"/>
    <xf numFmtId="169" fontId="10" fillId="0" borderId="1" xfId="2" applyNumberFormat="1" applyFont="1" applyFill="1" applyBorder="1" applyAlignment="1">
      <alignment horizontal="right" vertical="center"/>
    </xf>
    <xf numFmtId="169" fontId="10" fillId="0" borderId="0" xfId="0" applyNumberFormat="1" applyFont="1" applyFill="1" applyBorder="1" applyAlignment="1">
      <alignment horizontal="center"/>
    </xf>
    <xf numFmtId="169" fontId="10" fillId="0" borderId="0" xfId="0" applyNumberFormat="1" applyFont="1" applyFill="1" applyBorder="1" applyAlignment="1" applyProtection="1">
      <alignment horizontal="right" wrapText="1"/>
    </xf>
    <xf numFmtId="0" fontId="10" fillId="0" borderId="0" xfId="0" applyNumberFormat="1" applyFont="1" applyFill="1" applyAlignment="1">
      <alignment horizontal="left" indent="2"/>
    </xf>
    <xf numFmtId="49" fontId="10" fillId="0" borderId="0" xfId="0" applyNumberFormat="1" applyFont="1" applyFill="1" applyBorder="1" applyAlignment="1"/>
    <xf numFmtId="49" fontId="10" fillId="0" borderId="0" xfId="0" applyNumberFormat="1" applyFont="1" applyFill="1" applyBorder="1" applyAlignment="1">
      <alignment horizontal="center"/>
    </xf>
    <xf numFmtId="49" fontId="10" fillId="0" borderId="1" xfId="0" applyNumberFormat="1" applyFont="1" applyFill="1" applyBorder="1"/>
    <xf numFmtId="49" fontId="8" fillId="0" borderId="0" xfId="0" applyNumberFormat="1" applyFont="1" applyBorder="1"/>
    <xf numFmtId="49" fontId="8" fillId="0" borderId="0" xfId="0" applyNumberFormat="1" applyFont="1"/>
    <xf numFmtId="49" fontId="8" fillId="0" borderId="0" xfId="0" applyNumberFormat="1" applyFont="1" applyAlignment="1"/>
    <xf numFmtId="49" fontId="8" fillId="0" borderId="0" xfId="0" applyNumberFormat="1" applyFont="1" applyBorder="1" applyAlignment="1"/>
    <xf numFmtId="49" fontId="13" fillId="0" borderId="0" xfId="0" applyNumberFormat="1" applyFont="1" applyBorder="1" applyAlignment="1">
      <alignment horizontal="left" wrapText="1"/>
    </xf>
    <xf numFmtId="169" fontId="10" fillId="0" borderId="0" xfId="0" quotePrefix="1" applyNumberFormat="1" applyFont="1" applyFill="1" applyBorder="1" applyAlignment="1"/>
    <xf numFmtId="168" fontId="10" fillId="0" borderId="0" xfId="0" quotePrefix="1" applyNumberFormat="1" applyFont="1" applyFill="1" applyAlignment="1"/>
    <xf numFmtId="168" fontId="10" fillId="0" borderId="0" xfId="0" quotePrefix="1" applyNumberFormat="1" applyFont="1" applyFill="1" applyBorder="1" applyAlignment="1"/>
    <xf numFmtId="49" fontId="10" fillId="0" borderId="1" xfId="0" applyNumberFormat="1" applyFont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left"/>
    </xf>
    <xf numFmtId="49" fontId="14" fillId="0" borderId="0" xfId="0" applyNumberFormat="1" applyFont="1" applyFill="1" applyAlignment="1">
      <alignment horizontal="left"/>
    </xf>
    <xf numFmtId="49" fontId="0" fillId="0" borderId="0" xfId="0" applyNumberFormat="1"/>
    <xf numFmtId="49" fontId="0" fillId="0" borderId="0" xfId="0" applyNumberFormat="1" applyAlignment="1"/>
    <xf numFmtId="168" fontId="10" fillId="0" borderId="0" xfId="5" applyNumberFormat="1" applyFont="1" applyFill="1" applyBorder="1" applyAlignment="1">
      <alignment wrapText="1"/>
    </xf>
    <xf numFmtId="49" fontId="0" fillId="0" borderId="0" xfId="0" applyNumberFormat="1" applyFill="1" applyAlignment="1">
      <alignment horizontal="left"/>
    </xf>
    <xf numFmtId="168" fontId="10" fillId="0" borderId="0" xfId="2" quotePrefix="1" applyNumberFormat="1" applyFont="1" applyFill="1" applyBorder="1" applyAlignment="1"/>
    <xf numFmtId="169" fontId="10" fillId="0" borderId="0" xfId="5" applyNumberFormat="1" applyFont="1" applyFill="1" applyBorder="1" applyAlignment="1">
      <alignment wrapText="1"/>
    </xf>
    <xf numFmtId="169" fontId="15" fillId="0" borderId="0" xfId="2" applyNumberFormat="1" applyFont="1" applyFill="1" applyBorder="1" applyAlignment="1"/>
    <xf numFmtId="49" fontId="10" fillId="0" borderId="1" xfId="2" applyNumberFormat="1" applyFont="1" applyFill="1" applyBorder="1" applyAlignment="1">
      <alignment horizontal="left"/>
    </xf>
    <xf numFmtId="49" fontId="13" fillId="0" borderId="0" xfId="0" applyNumberFormat="1" applyFont="1" applyBorder="1" applyAlignment="1">
      <alignment horizontal="left"/>
    </xf>
    <xf numFmtId="168" fontId="10" fillId="0" borderId="0" xfId="5" quotePrefix="1" applyNumberFormat="1" applyFont="1" applyFill="1" applyBorder="1" applyAlignment="1">
      <alignment wrapText="1"/>
    </xf>
    <xf numFmtId="169" fontId="10" fillId="0" borderId="1" xfId="0" applyNumberFormat="1" applyFont="1" applyFill="1" applyBorder="1"/>
    <xf numFmtId="0" fontId="5" fillId="0" borderId="0" xfId="0" applyFont="1"/>
    <xf numFmtId="49" fontId="13" fillId="0" borderId="0" xfId="0" applyNumberFormat="1" applyFont="1" applyBorder="1" applyAlignment="1">
      <alignment horizontal="center" wrapText="1"/>
    </xf>
    <xf numFmtId="49" fontId="10" fillId="0" borderId="0" xfId="0" applyNumberFormat="1" applyFont="1" applyAlignment="1">
      <alignment horizontal="center"/>
    </xf>
    <xf numFmtId="49" fontId="13" fillId="0" borderId="0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49" fontId="12" fillId="0" borderId="0" xfId="0" applyNumberFormat="1" applyFont="1" applyAlignment="1">
      <alignment horizontal="center" wrapText="1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10" fillId="0" borderId="0" xfId="0" applyNumberFormat="1" applyFont="1" applyBorder="1" applyAlignment="1">
      <alignment horizontal="center" wrapText="1"/>
    </xf>
    <xf numFmtId="49" fontId="10" fillId="0" borderId="0" xfId="0" applyNumberFormat="1" applyFont="1" applyBorder="1" applyAlignment="1">
      <alignment horizontal="center"/>
    </xf>
    <xf numFmtId="49" fontId="13" fillId="0" borderId="0" xfId="0" applyNumberFormat="1" applyFont="1" applyAlignment="1">
      <alignment horizontal="center"/>
    </xf>
    <xf numFmtId="49" fontId="15" fillId="0" borderId="0" xfId="0" applyNumberFormat="1" applyFont="1" applyAlignment="1">
      <alignment horizontal="center"/>
    </xf>
    <xf numFmtId="169" fontId="10" fillId="0" borderId="0" xfId="0" applyNumberFormat="1" applyFont="1" applyFill="1" applyBorder="1" applyAlignment="1">
      <alignment horizontal="left"/>
    </xf>
    <xf numFmtId="49" fontId="13" fillId="0" borderId="0" xfId="0" applyNumberFormat="1" applyFont="1" applyBorder="1" applyAlignment="1">
      <alignment wrapText="1"/>
    </xf>
    <xf numFmtId="49" fontId="10" fillId="0" borderId="1" xfId="0" applyNumberFormat="1" applyFont="1" applyFill="1" applyBorder="1" applyAlignment="1"/>
    <xf numFmtId="49" fontId="12" fillId="0" borderId="0" xfId="0" applyNumberFormat="1" applyFont="1" applyAlignment="1">
      <alignment wrapText="1"/>
    </xf>
    <xf numFmtId="49" fontId="8" fillId="0" borderId="0" xfId="0" applyNumberFormat="1" applyFont="1" applyFill="1" applyAlignment="1"/>
    <xf numFmtId="0" fontId="5" fillId="0" borderId="0" xfId="0" applyFont="1" applyFill="1" applyAlignment="1">
      <alignment horizontal="left" indent="3"/>
    </xf>
    <xf numFmtId="3" fontId="5" fillId="0" borderId="0" xfId="0" applyNumberFormat="1" applyFont="1" applyFill="1" applyAlignment="1">
      <alignment horizontal="right" vertical="center"/>
    </xf>
    <xf numFmtId="49" fontId="5" fillId="0" borderId="0" xfId="0" applyNumberFormat="1" applyFont="1" applyFill="1" applyAlignment="1"/>
    <xf numFmtId="3" fontId="5" fillId="0" borderId="0" xfId="2" applyNumberFormat="1" applyFont="1" applyFill="1" applyBorder="1" applyAlignment="1">
      <alignment horizontal="right" vertical="center"/>
    </xf>
    <xf numFmtId="49" fontId="5" fillId="0" borderId="0" xfId="0" applyNumberFormat="1" applyFont="1" applyFill="1" applyAlignment="1">
      <alignment horizontal="center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/>
    <xf numFmtId="0" fontId="5" fillId="0" borderId="0" xfId="0" applyFont="1" applyFill="1"/>
    <xf numFmtId="49" fontId="5" fillId="0" borderId="0" xfId="0" applyNumberFormat="1" applyFont="1" applyAlignment="1"/>
    <xf numFmtId="49" fontId="15" fillId="0" borderId="0" xfId="0" applyNumberFormat="1" applyFont="1" applyFill="1" applyBorder="1" applyAlignment="1">
      <alignment horizontal="left"/>
    </xf>
    <xf numFmtId="168" fontId="10" fillId="0" borderId="0" xfId="5" applyNumberFormat="1" applyFont="1" applyFill="1" applyBorder="1" applyAlignment="1">
      <alignment horizontal="right"/>
    </xf>
    <xf numFmtId="49" fontId="16" fillId="0" borderId="0" xfId="0" applyNumberFormat="1" applyFont="1" applyFill="1" applyAlignment="1">
      <alignment horizontal="left"/>
    </xf>
    <xf numFmtId="165" fontId="13" fillId="0" borderId="0" xfId="2" applyNumberFormat="1" applyFont="1" applyFill="1" applyBorder="1" applyAlignment="1">
      <alignment horizontal="left"/>
    </xf>
    <xf numFmtId="166" fontId="10" fillId="0" borderId="0" xfId="2" applyNumberFormat="1" applyFont="1" applyFill="1" applyBorder="1" applyAlignment="1"/>
    <xf numFmtId="166" fontId="10" fillId="0" borderId="0" xfId="2" applyNumberFormat="1" applyFont="1" applyFill="1" applyAlignment="1"/>
    <xf numFmtId="0" fontId="13" fillId="0" borderId="0" xfId="5" applyFont="1" applyFill="1" applyBorder="1" applyAlignment="1">
      <alignment horizontal="left" wrapText="1"/>
    </xf>
    <xf numFmtId="0" fontId="10" fillId="0" borderId="0" xfId="0" applyNumberFormat="1" applyFont="1" applyFill="1" applyAlignment="1">
      <alignment horizontal="left" wrapText="1" indent="1"/>
    </xf>
    <xf numFmtId="0" fontId="10" fillId="0" borderId="0" xfId="0" applyFont="1" applyFill="1" applyBorder="1" applyAlignment="1">
      <alignment horizontal="left" indent="2"/>
    </xf>
    <xf numFmtId="0" fontId="15" fillId="0" borderId="0" xfId="0" applyFont="1" applyFill="1" applyBorder="1" applyAlignment="1">
      <alignment horizontal="left" wrapText="1"/>
    </xf>
    <xf numFmtId="0" fontId="10" fillId="0" borderId="0" xfId="14" applyFont="1" applyFill="1" applyBorder="1" applyAlignment="1">
      <alignment horizontal="left" wrapText="1" indent="1"/>
    </xf>
    <xf numFmtId="0" fontId="10" fillId="0" borderId="0" xfId="5" applyFont="1" applyFill="1" applyAlignment="1">
      <alignment horizontal="left" indent="1"/>
    </xf>
    <xf numFmtId="0" fontId="10" fillId="0" borderId="0" xfId="6" applyFont="1" applyFill="1" applyAlignment="1">
      <alignment horizontal="left" indent="1"/>
    </xf>
    <xf numFmtId="0" fontId="13" fillId="0" borderId="0" xfId="7" applyFont="1" applyFill="1" applyAlignment="1">
      <alignment horizontal="left"/>
    </xf>
    <xf numFmtId="0" fontId="10" fillId="0" borderId="0" xfId="7" applyFont="1" applyFill="1" applyAlignment="1">
      <alignment horizontal="left" indent="1"/>
    </xf>
    <xf numFmtId="0" fontId="10" fillId="0" borderId="0" xfId="7" applyFont="1" applyFill="1" applyBorder="1" applyAlignment="1">
      <alignment horizontal="left" indent="1"/>
    </xf>
    <xf numFmtId="0" fontId="10" fillId="0" borderId="0" xfId="5" applyFont="1" applyFill="1" applyBorder="1" applyAlignment="1">
      <alignment horizontal="left" indent="1"/>
    </xf>
    <xf numFmtId="0" fontId="10" fillId="0" borderId="0" xfId="0" applyNumberFormat="1" applyFont="1" applyFill="1" applyBorder="1" applyAlignment="1">
      <alignment horizontal="left" indent="1"/>
    </xf>
    <xf numFmtId="0" fontId="10" fillId="0" borderId="0" xfId="0" applyFont="1" applyFill="1" applyAlignment="1">
      <alignment horizontal="left" wrapText="1" indent="1"/>
    </xf>
    <xf numFmtId="0" fontId="22" fillId="0" borderId="0" xfId="0" applyFont="1"/>
    <xf numFmtId="0" fontId="22" fillId="0" borderId="0" xfId="0" applyFont="1" applyAlignment="1"/>
    <xf numFmtId="0" fontId="17" fillId="0" borderId="0" xfId="0" applyFont="1" applyFill="1" applyBorder="1" applyAlignment="1">
      <alignment wrapText="1"/>
    </xf>
    <xf numFmtId="0" fontId="23" fillId="2" borderId="3" xfId="4" applyFont="1" applyFill="1" applyBorder="1" applyAlignment="1">
      <alignment vertical="center" wrapText="1"/>
    </xf>
    <xf numFmtId="0" fontId="13" fillId="3" borderId="0" xfId="15" applyFont="1" applyFill="1" applyBorder="1" applyAlignment="1">
      <alignment horizontal="left" wrapText="1"/>
    </xf>
    <xf numFmtId="0" fontId="24" fillId="2" borderId="3" xfId="0" applyFont="1" applyFill="1" applyBorder="1" applyAlignment="1">
      <alignment horizontal="center" vertical="center" wrapText="1"/>
    </xf>
    <xf numFmtId="49" fontId="23" fillId="2" borderId="3" xfId="0" applyNumberFormat="1" applyFont="1" applyFill="1" applyBorder="1" applyAlignment="1">
      <alignment horizontal="left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3" xfId="0" applyFont="1" applyFill="1" applyBorder="1"/>
    <xf numFmtId="0" fontId="24" fillId="2" borderId="2" xfId="0" applyFont="1" applyFill="1" applyBorder="1" applyAlignment="1">
      <alignment horizontal="center"/>
    </xf>
    <xf numFmtId="49" fontId="24" fillId="2" borderId="2" xfId="0" applyNumberFormat="1" applyFont="1" applyFill="1" applyBorder="1" applyAlignment="1"/>
    <xf numFmtId="49" fontId="24" fillId="2" borderId="2" xfId="0" applyNumberFormat="1" applyFont="1" applyFill="1" applyBorder="1" applyAlignment="1">
      <alignment horizontal="center"/>
    </xf>
    <xf numFmtId="49" fontId="24" fillId="2" borderId="2" xfId="0" applyNumberFormat="1" applyFont="1" applyFill="1" applyBorder="1" applyAlignment="1">
      <alignment horizontal="left"/>
    </xf>
    <xf numFmtId="0" fontId="23" fillId="2" borderId="2" xfId="0" applyFont="1" applyFill="1" applyBorder="1" applyAlignment="1"/>
    <xf numFmtId="0" fontId="23" fillId="2" borderId="2" xfId="0" applyFont="1" applyFill="1" applyBorder="1"/>
    <xf numFmtId="0" fontId="24" fillId="2" borderId="0" xfId="0" applyFont="1" applyFill="1" applyBorder="1" applyAlignment="1">
      <alignment horizontal="center"/>
    </xf>
    <xf numFmtId="49" fontId="24" fillId="2" borderId="0" xfId="0" applyNumberFormat="1" applyFont="1" applyFill="1" applyBorder="1" applyAlignment="1"/>
    <xf numFmtId="49" fontId="24" fillId="2" borderId="0" xfId="0" applyNumberFormat="1" applyFont="1" applyFill="1" applyBorder="1" applyAlignment="1">
      <alignment horizontal="center"/>
    </xf>
    <xf numFmtId="49" fontId="24" fillId="2" borderId="0" xfId="0" applyNumberFormat="1" applyFont="1" applyFill="1" applyBorder="1" applyAlignment="1">
      <alignment horizontal="left"/>
    </xf>
    <xf numFmtId="0" fontId="23" fillId="2" borderId="0" xfId="0" applyFont="1" applyFill="1" applyBorder="1" applyAlignment="1"/>
    <xf numFmtId="0" fontId="23" fillId="2" borderId="0" xfId="0" applyFont="1" applyFill="1"/>
    <xf numFmtId="49" fontId="23" fillId="2" borderId="2" xfId="0" applyNumberFormat="1" applyFont="1" applyFill="1" applyBorder="1" applyAlignment="1"/>
    <xf numFmtId="49" fontId="23" fillId="2" borderId="2" xfId="0" applyNumberFormat="1" applyFont="1" applyFill="1" applyBorder="1" applyAlignment="1">
      <alignment horizontal="center"/>
    </xf>
    <xf numFmtId="49" fontId="23" fillId="2" borderId="2" xfId="0" applyNumberFormat="1" applyFont="1" applyFill="1" applyBorder="1" applyAlignment="1">
      <alignment horizontal="left"/>
    </xf>
    <xf numFmtId="49" fontId="23" fillId="2" borderId="0" xfId="0" applyNumberFormat="1" applyFont="1" applyFill="1" applyBorder="1" applyAlignment="1">
      <alignment horizontal="center"/>
    </xf>
    <xf numFmtId="0" fontId="23" fillId="2" borderId="0" xfId="0" applyFont="1" applyFill="1" applyBorder="1"/>
    <xf numFmtId="49" fontId="23" fillId="2" borderId="0" xfId="0" applyNumberFormat="1" applyFont="1" applyFill="1" applyBorder="1" applyAlignment="1"/>
    <xf numFmtId="49" fontId="23" fillId="2" borderId="0" xfId="0" applyNumberFormat="1" applyFont="1" applyFill="1" applyBorder="1" applyAlignment="1">
      <alignment horizontal="left"/>
    </xf>
    <xf numFmtId="49" fontId="24" fillId="2" borderId="0" xfId="0" applyNumberFormat="1" applyFont="1" applyFill="1" applyBorder="1" applyAlignment="1">
      <alignment horizontal="center" wrapText="1"/>
    </xf>
    <xf numFmtId="0" fontId="23" fillId="2" borderId="4" xfId="0" applyFont="1" applyFill="1" applyBorder="1"/>
    <xf numFmtId="49" fontId="24" fillId="2" borderId="4" xfId="0" applyNumberFormat="1" applyFont="1" applyFill="1" applyBorder="1" applyAlignment="1">
      <alignment horizontal="center" wrapText="1"/>
    </xf>
    <xf numFmtId="0" fontId="23" fillId="2" borderId="0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vertical="center" wrapText="1"/>
    </xf>
    <xf numFmtId="0" fontId="23" fillId="2" borderId="2" xfId="0" applyFont="1" applyFill="1" applyBorder="1" applyAlignment="1">
      <alignment horizontal="center"/>
    </xf>
    <xf numFmtId="169" fontId="13" fillId="3" borderId="0" xfId="0" applyNumberFormat="1" applyFont="1" applyFill="1" applyBorder="1" applyAlignment="1"/>
    <xf numFmtId="49" fontId="13" fillId="3" borderId="0" xfId="0" applyNumberFormat="1" applyFont="1" applyFill="1" applyBorder="1" applyAlignment="1">
      <alignment horizontal="left"/>
    </xf>
    <xf numFmtId="169" fontId="13" fillId="3" borderId="0" xfId="7" applyNumberFormat="1" applyFont="1" applyFill="1" applyBorder="1" applyAlignment="1"/>
    <xf numFmtId="49" fontId="13" fillId="3" borderId="0" xfId="7" applyNumberFormat="1" applyFont="1" applyFill="1" applyBorder="1" applyAlignment="1">
      <alignment horizontal="center"/>
    </xf>
    <xf numFmtId="3" fontId="13" fillId="3" borderId="0" xfId="0" applyNumberFormat="1" applyFont="1" applyFill="1" applyBorder="1" applyAlignment="1"/>
    <xf numFmtId="3" fontId="13" fillId="3" borderId="0" xfId="2" applyNumberFormat="1" applyFont="1" applyFill="1" applyBorder="1" applyAlignment="1"/>
    <xf numFmtId="0" fontId="13" fillId="3" borderId="0" xfId="0" applyFont="1" applyFill="1" applyBorder="1" applyAlignment="1"/>
    <xf numFmtId="0" fontId="13" fillId="3" borderId="0" xfId="0" applyFont="1" applyFill="1" applyBorder="1" applyAlignment="1">
      <alignment horizontal="left" wrapText="1"/>
    </xf>
    <xf numFmtId="0" fontId="13" fillId="3" borderId="0" xfId="7" applyFont="1" applyFill="1" applyBorder="1" applyAlignment="1">
      <alignment horizontal="left" wrapText="1"/>
    </xf>
    <xf numFmtId="169" fontId="13" fillId="3" borderId="0" xfId="0" applyNumberFormat="1" applyFont="1" applyFill="1" applyBorder="1" applyAlignment="1">
      <alignment horizontal="right"/>
    </xf>
    <xf numFmtId="49" fontId="13" fillId="3" borderId="0" xfId="0" applyNumberFormat="1" applyFont="1" applyFill="1" applyAlignment="1">
      <alignment horizontal="left"/>
    </xf>
    <xf numFmtId="0" fontId="13" fillId="3" borderId="0" xfId="0" applyFont="1" applyFill="1"/>
    <xf numFmtId="49" fontId="13" fillId="3" borderId="0" xfId="0" applyNumberFormat="1" applyFont="1" applyFill="1" applyAlignment="1">
      <alignment horizontal="center"/>
    </xf>
    <xf numFmtId="168" fontId="13" fillId="3" borderId="0" xfId="0" applyNumberFormat="1" applyFont="1" applyFill="1" applyBorder="1" applyAlignment="1">
      <alignment horizontal="right"/>
    </xf>
    <xf numFmtId="168" fontId="13" fillId="3" borderId="0" xfId="0" applyNumberFormat="1" applyFont="1" applyFill="1" applyAlignment="1"/>
    <xf numFmtId="168" fontId="13" fillId="3" borderId="0" xfId="2" applyNumberFormat="1" applyFont="1" applyFill="1" applyBorder="1" applyAlignment="1">
      <alignment horizontal="right"/>
    </xf>
    <xf numFmtId="0" fontId="13" fillId="3" borderId="0" xfId="0" applyFont="1" applyFill="1" applyAlignment="1"/>
    <xf numFmtId="49" fontId="13" fillId="3" borderId="0" xfId="2" applyNumberFormat="1" applyFont="1" applyFill="1" applyBorder="1" applyAlignment="1">
      <alignment horizontal="left"/>
    </xf>
    <xf numFmtId="49" fontId="24" fillId="2" borderId="3" xfId="0" applyNumberFormat="1" applyFont="1" applyFill="1" applyBorder="1" applyAlignment="1">
      <alignment horizontal="left" wrapText="1"/>
    </xf>
    <xf numFmtId="49" fontId="24" fillId="2" borderId="3" xfId="0" applyNumberFormat="1" applyFont="1" applyFill="1" applyBorder="1" applyAlignment="1">
      <alignment horizontal="center" vertical="center" wrapText="1"/>
    </xf>
    <xf numFmtId="49" fontId="23" fillId="2" borderId="3" xfId="0" applyNumberFormat="1" applyFont="1" applyFill="1" applyBorder="1" applyAlignment="1">
      <alignment horizontal="center" vertical="center" wrapText="1"/>
    </xf>
    <xf numFmtId="0" fontId="10" fillId="3" borderId="0" xfId="7" applyFont="1" applyFill="1" applyBorder="1" applyAlignment="1">
      <alignment horizontal="left" wrapText="1" indent="1"/>
    </xf>
    <xf numFmtId="169" fontId="10" fillId="3" borderId="0" xfId="0" applyNumberFormat="1" applyFont="1" applyFill="1" applyBorder="1" applyAlignment="1"/>
    <xf numFmtId="49" fontId="10" fillId="3" borderId="0" xfId="0" applyNumberFormat="1" applyFont="1" applyFill="1" applyBorder="1" applyAlignment="1">
      <alignment horizontal="left"/>
    </xf>
    <xf numFmtId="0" fontId="10" fillId="3" borderId="0" xfId="8" applyFont="1" applyFill="1" applyBorder="1" applyAlignment="1">
      <alignment horizontal="left" indent="1"/>
    </xf>
    <xf numFmtId="0" fontId="10" fillId="3" borderId="0" xfId="8" applyFont="1" applyFill="1" applyBorder="1" applyAlignment="1">
      <alignment horizontal="left" wrapText="1" indent="2"/>
    </xf>
    <xf numFmtId="49" fontId="10" fillId="3" borderId="0" xfId="2" applyNumberFormat="1" applyFont="1" applyFill="1" applyBorder="1" applyAlignment="1">
      <alignment horizontal="left"/>
    </xf>
    <xf numFmtId="169" fontId="13" fillId="3" borderId="0" xfId="0" applyNumberFormat="1" applyFont="1" applyFill="1" applyBorder="1" applyAlignment="1">
      <alignment horizontal="left"/>
    </xf>
    <xf numFmtId="49" fontId="13" fillId="3" borderId="0" xfId="0" applyNumberFormat="1" applyFont="1" applyFill="1" applyBorder="1" applyAlignment="1">
      <alignment horizontal="right"/>
    </xf>
    <xf numFmtId="168" fontId="13" fillId="3" borderId="0" xfId="0" applyNumberFormat="1" applyFont="1" applyFill="1" applyBorder="1" applyAlignment="1"/>
    <xf numFmtId="169" fontId="13" fillId="3" borderId="0" xfId="7" applyNumberFormat="1" applyFont="1" applyFill="1" applyBorder="1" applyAlignment="1">
      <alignment horizontal="left"/>
    </xf>
    <xf numFmtId="169" fontId="10" fillId="3" borderId="0" xfId="0" applyNumberFormat="1" applyFont="1" applyFill="1" applyBorder="1" applyAlignment="1">
      <alignment horizontal="left"/>
    </xf>
    <xf numFmtId="169" fontId="10" fillId="3" borderId="0" xfId="0" applyNumberFormat="1" applyFont="1" applyFill="1" applyBorder="1" applyAlignment="1">
      <alignment wrapText="1"/>
    </xf>
    <xf numFmtId="168" fontId="10" fillId="3" borderId="0" xfId="0" applyNumberFormat="1" applyFont="1" applyFill="1" applyBorder="1" applyAlignment="1"/>
    <xf numFmtId="3" fontId="10" fillId="3" borderId="0" xfId="0" applyNumberFormat="1" applyFont="1" applyFill="1" applyAlignment="1"/>
    <xf numFmtId="49" fontId="10" fillId="3" borderId="0" xfId="0" applyNumberFormat="1" applyFont="1" applyFill="1" applyAlignment="1">
      <alignment horizontal="left"/>
    </xf>
    <xf numFmtId="3" fontId="10" fillId="3" borderId="0" xfId="2" applyNumberFormat="1" applyFont="1" applyFill="1" applyBorder="1" applyAlignment="1"/>
    <xf numFmtId="168" fontId="10" fillId="3" borderId="0" xfId="0" applyNumberFormat="1" applyFont="1" applyFill="1" applyAlignment="1"/>
    <xf numFmtId="168" fontId="10" fillId="3" borderId="0" xfId="2" applyNumberFormat="1" applyFont="1" applyFill="1" applyBorder="1" applyAlignment="1"/>
    <xf numFmtId="0" fontId="10" fillId="3" borderId="0" xfId="0" applyFont="1" applyFill="1" applyAlignment="1"/>
    <xf numFmtId="168" fontId="10" fillId="3" borderId="0" xfId="0" applyNumberFormat="1" applyFont="1" applyFill="1" applyBorder="1" applyAlignment="1">
      <alignment horizontal="right"/>
    </xf>
    <xf numFmtId="169" fontId="13" fillId="3" borderId="0" xfId="2" applyNumberFormat="1" applyFont="1" applyFill="1" applyBorder="1" applyAlignment="1"/>
    <xf numFmtId="168" fontId="13" fillId="3" borderId="0" xfId="2" applyNumberFormat="1" applyFont="1" applyFill="1" applyBorder="1" applyAlignment="1"/>
    <xf numFmtId="0" fontId="23" fillId="2" borderId="0" xfId="0" applyFont="1" applyFill="1" applyBorder="1" applyAlignment="1">
      <alignment vertical="center"/>
    </xf>
    <xf numFmtId="169" fontId="13" fillId="3" borderId="0" xfId="2" applyNumberFormat="1" applyFont="1" applyFill="1" applyBorder="1" applyAlignment="1">
      <alignment horizontal="right"/>
    </xf>
    <xf numFmtId="169" fontId="13" fillId="4" borderId="0" xfId="0" applyNumberFormat="1" applyFont="1" applyFill="1" applyBorder="1" applyAlignment="1">
      <alignment wrapText="1"/>
    </xf>
    <xf numFmtId="49" fontId="10" fillId="3" borderId="0" xfId="0" applyNumberFormat="1" applyFont="1" applyFill="1" applyBorder="1" applyAlignment="1">
      <alignment horizontal="left" wrapText="1"/>
    </xf>
    <xf numFmtId="0" fontId="10" fillId="3" borderId="0" xfId="0" applyFont="1" applyFill="1" applyBorder="1" applyAlignment="1"/>
    <xf numFmtId="3" fontId="13" fillId="3" borderId="0" xfId="0" applyNumberFormat="1" applyFont="1" applyFill="1" applyBorder="1" applyAlignment="1">
      <alignment horizontal="left"/>
    </xf>
    <xf numFmtId="3" fontId="10" fillId="3" borderId="0" xfId="0" applyNumberFormat="1" applyFont="1" applyFill="1" applyBorder="1" applyAlignment="1">
      <alignment horizontal="left"/>
    </xf>
    <xf numFmtId="169" fontId="10" fillId="3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wrapText="1"/>
    </xf>
    <xf numFmtId="3" fontId="10" fillId="3" borderId="0" xfId="0" applyNumberFormat="1" applyFont="1" applyFill="1" applyAlignment="1">
      <alignment horizontal="left"/>
    </xf>
    <xf numFmtId="3" fontId="10" fillId="3" borderId="0" xfId="2" applyNumberFormat="1" applyFont="1" applyFill="1" applyBorder="1" applyAlignment="1">
      <alignment horizontal="left"/>
    </xf>
    <xf numFmtId="169" fontId="10" fillId="3" borderId="0" xfId="0" applyNumberFormat="1" applyFont="1" applyFill="1" applyBorder="1" applyAlignment="1">
      <alignment horizontal="right" wrapText="1"/>
    </xf>
    <xf numFmtId="3" fontId="10" fillId="3" borderId="0" xfId="0" applyNumberFormat="1" applyFont="1" applyFill="1" applyBorder="1" applyAlignment="1">
      <alignment horizontal="right" wrapText="1"/>
    </xf>
    <xf numFmtId="49" fontId="10" fillId="3" borderId="0" xfId="5" applyNumberFormat="1" applyFont="1" applyFill="1" applyBorder="1" applyAlignment="1">
      <alignment horizontal="left" wrapText="1"/>
    </xf>
    <xf numFmtId="3" fontId="13" fillId="3" borderId="0" xfId="2" applyNumberFormat="1" applyFont="1" applyFill="1" applyBorder="1" applyAlignment="1">
      <alignment horizontal="left"/>
    </xf>
    <xf numFmtId="0" fontId="24" fillId="2" borderId="3" xfId="0" applyFont="1" applyFill="1" applyBorder="1" applyAlignment="1">
      <alignment vertical="center"/>
    </xf>
    <xf numFmtId="0" fontId="17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4" fontId="13" fillId="3" borderId="0" xfId="0" applyNumberFormat="1" applyFont="1" applyFill="1" applyBorder="1" applyAlignment="1"/>
    <xf numFmtId="168" fontId="13" fillId="0" borderId="0" xfId="2" applyNumberFormat="1" applyFont="1" applyFill="1" applyBorder="1" applyAlignment="1"/>
    <xf numFmtId="0" fontId="17" fillId="0" borderId="0" xfId="0" applyFont="1" applyFill="1" applyBorder="1" applyAlignment="1">
      <alignment wrapText="1"/>
    </xf>
    <xf numFmtId="0" fontId="23" fillId="2" borderId="0" xfId="0" applyFont="1" applyFill="1" applyBorder="1" applyAlignment="1">
      <alignment horizontal="center" vertical="center"/>
    </xf>
    <xf numFmtId="169" fontId="15" fillId="0" borderId="0" xfId="0" applyNumberFormat="1" applyFont="1"/>
    <xf numFmtId="169" fontId="10" fillId="0" borderId="0" xfId="0" applyNumberFormat="1" applyFont="1" applyFill="1"/>
    <xf numFmtId="4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2" fontId="10" fillId="0" borderId="0" xfId="0" applyNumberFormat="1" applyFont="1" applyFill="1" applyAlignment="1"/>
    <xf numFmtId="0" fontId="10" fillId="3" borderId="0" xfId="7" applyFont="1" applyFill="1" applyBorder="1" applyAlignment="1">
      <alignment horizontal="left"/>
    </xf>
    <xf numFmtId="2" fontId="10" fillId="3" borderId="0" xfId="0" applyNumberFormat="1" applyFont="1" applyFill="1" applyBorder="1" applyAlignment="1"/>
    <xf numFmtId="168" fontId="10" fillId="0" borderId="0" xfId="2" quotePrefix="1" applyNumberFormat="1" applyFont="1" applyFill="1" applyBorder="1" applyAlignment="1">
      <alignment horizontal="right"/>
    </xf>
    <xf numFmtId="166" fontId="10" fillId="0" borderId="0" xfId="0" applyNumberFormat="1" applyFont="1" applyFill="1" applyAlignment="1"/>
    <xf numFmtId="0" fontId="23" fillId="2" borderId="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10" fillId="2" borderId="0" xfId="0" applyFont="1" applyFill="1"/>
    <xf numFmtId="0" fontId="10" fillId="2" borderId="4" xfId="0" applyFont="1" applyFill="1" applyBorder="1"/>
    <xf numFmtId="0" fontId="10" fillId="2" borderId="2" xfId="0" applyFont="1" applyFill="1" applyBorder="1"/>
    <xf numFmtId="0" fontId="10" fillId="3" borderId="0" xfId="0" applyFont="1" applyFill="1" applyBorder="1"/>
    <xf numFmtId="0" fontId="17" fillId="0" borderId="0" xfId="0" applyFont="1" applyFill="1" applyBorder="1" applyAlignment="1">
      <alignment wrapText="1"/>
    </xf>
    <xf numFmtId="170" fontId="10" fillId="0" borderId="0" xfId="0" applyNumberFormat="1" applyFont="1"/>
    <xf numFmtId="170" fontId="10" fillId="0" borderId="0" xfId="0" applyNumberFormat="1" applyFont="1" applyFill="1" applyAlignment="1"/>
    <xf numFmtId="168" fontId="10" fillId="0" borderId="0" xfId="0" applyNumberFormat="1" applyFont="1" applyFill="1" applyBorder="1" applyAlignment="1">
      <alignment horizontal="right" vertical="center"/>
    </xf>
    <xf numFmtId="165" fontId="10" fillId="0" borderId="0" xfId="2" applyNumberFormat="1" applyFont="1" applyFill="1" applyBorder="1" applyAlignment="1">
      <alignment horizontal="right"/>
    </xf>
    <xf numFmtId="2" fontId="13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/>
    </xf>
    <xf numFmtId="170" fontId="13" fillId="0" borderId="0" xfId="0" applyNumberFormat="1" applyFont="1" applyFill="1" applyAlignment="1"/>
    <xf numFmtId="170" fontId="13" fillId="0" borderId="0" xfId="0" applyNumberFormat="1" applyFont="1" applyAlignment="1"/>
    <xf numFmtId="170" fontId="13" fillId="0" borderId="0" xfId="0" applyNumberFormat="1" applyFont="1"/>
    <xf numFmtId="2" fontId="10" fillId="0" borderId="0" xfId="2" applyNumberFormat="1" applyFont="1" applyBorder="1" applyAlignment="1">
      <alignment horizontal="left"/>
    </xf>
    <xf numFmtId="1" fontId="10" fillId="0" borderId="0" xfId="2" applyNumberFormat="1" applyFont="1" applyFill="1" applyBorder="1" applyAlignment="1">
      <alignment horizontal="left"/>
    </xf>
    <xf numFmtId="1" fontId="10" fillId="0" borderId="0" xfId="0" applyNumberFormat="1" applyFont="1" applyFill="1" applyAlignment="1">
      <alignment horizontal="left"/>
    </xf>
    <xf numFmtId="1" fontId="10" fillId="0" borderId="0" xfId="2" applyNumberFormat="1" applyFont="1" applyBorder="1" applyAlignment="1">
      <alignment horizontal="left"/>
    </xf>
    <xf numFmtId="1" fontId="10" fillId="0" borderId="0" xfId="0" applyNumberFormat="1" applyFont="1" applyFill="1"/>
    <xf numFmtId="2" fontId="13" fillId="0" borderId="0" xfId="0" applyNumberFormat="1" applyFont="1" applyFill="1" applyBorder="1" applyAlignment="1">
      <alignment horizontal="left"/>
    </xf>
    <xf numFmtId="2" fontId="10" fillId="0" borderId="0" xfId="0" applyNumberFormat="1" applyFont="1" applyAlignment="1">
      <alignment horizontal="left"/>
    </xf>
    <xf numFmtId="49" fontId="13" fillId="0" borderId="0" xfId="0" applyNumberFormat="1" applyFont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169" fontId="10" fillId="0" borderId="0" xfId="0" applyNumberFormat="1" applyFont="1" applyFill="1" applyBorder="1" applyAlignment="1">
      <alignment horizontal="center" vertical="center"/>
    </xf>
    <xf numFmtId="3" fontId="13" fillId="0" borderId="0" xfId="0" applyNumberFormat="1" applyFont="1" applyFill="1" applyAlignment="1">
      <alignment horizontal="left" vertical="center"/>
    </xf>
    <xf numFmtId="3" fontId="10" fillId="0" borderId="0" xfId="0" applyNumberFormat="1" applyFont="1" applyFill="1" applyAlignment="1">
      <alignment horizontal="left" vertical="center"/>
    </xf>
    <xf numFmtId="3" fontId="10" fillId="0" borderId="0" xfId="0" applyNumberFormat="1" applyFont="1" applyFill="1" applyBorder="1" applyAlignment="1">
      <alignment horizontal="left" vertical="center" wrapText="1"/>
    </xf>
    <xf numFmtId="3" fontId="10" fillId="0" borderId="0" xfId="0" applyNumberFormat="1" applyFont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Fill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169" fontId="13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3" fontId="10" fillId="0" borderId="0" xfId="2" applyNumberFormat="1" applyFont="1" applyFill="1" applyBorder="1" applyAlignment="1">
      <alignment horizontal="left" vertical="center"/>
    </xf>
    <xf numFmtId="3" fontId="10" fillId="0" borderId="0" xfId="0" applyNumberFormat="1" applyFont="1" applyFill="1" applyBorder="1" applyAlignment="1">
      <alignment horizontal="left" vertical="center"/>
    </xf>
    <xf numFmtId="3" fontId="13" fillId="0" borderId="0" xfId="2" applyNumberFormat="1" applyFont="1" applyBorder="1" applyAlignment="1">
      <alignment horizontal="left" vertical="center"/>
    </xf>
    <xf numFmtId="3" fontId="10" fillId="0" borderId="0" xfId="2" applyNumberFormat="1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169" fontId="10" fillId="0" borderId="0" xfId="0" applyNumberFormat="1" applyFont="1" applyFill="1" applyAlignment="1">
      <alignment horizontal="left" vertical="center"/>
    </xf>
    <xf numFmtId="49" fontId="13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49" fontId="13" fillId="3" borderId="0" xfId="0" applyNumberFormat="1" applyFont="1" applyFill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169" fontId="13" fillId="3" borderId="0" xfId="2" applyNumberFormat="1" applyFont="1" applyFill="1" applyBorder="1" applyAlignment="1">
      <alignment horizontal="left" vertical="center"/>
    </xf>
    <xf numFmtId="0" fontId="24" fillId="2" borderId="0" xfId="0" applyFont="1" applyFill="1" applyBorder="1" applyAlignment="1">
      <alignment horizontal="center" vertical="center" wrapText="1"/>
    </xf>
    <xf numFmtId="0" fontId="10" fillId="0" borderId="0" xfId="0" applyNumberFormat="1" applyFont="1" applyAlignment="1">
      <alignment horizontal="left" vertical="center"/>
    </xf>
    <xf numFmtId="0" fontId="24" fillId="2" borderId="0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/>
    </xf>
    <xf numFmtId="0" fontId="23" fillId="2" borderId="0" xfId="13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vertical="center" wrapText="1"/>
    </xf>
  </cellXfs>
  <cellStyles count="93">
    <cellStyle name="Comma" xfId="2" builtinId="3"/>
    <cellStyle name="Euro" xfId="1"/>
    <cellStyle name="Normal" xfId="0" builtinId="0"/>
    <cellStyle name="Normal 2" xfId="3"/>
    <cellStyle name="Normal 2 2" xfId="10"/>
    <cellStyle name="Normal 2 3" xfId="67"/>
    <cellStyle name="Normal 3" xfId="4"/>
    <cellStyle name="Normal 3 2" xfId="11"/>
    <cellStyle name="Normal 4" xfId="9"/>
    <cellStyle name="Normal 5" xfId="12"/>
    <cellStyle name="Normal 6" xfId="20"/>
    <cellStyle name="Normal_Hoja1" xfId="5"/>
    <cellStyle name="Normal_Hoja1 2" xfId="13"/>
    <cellStyle name="Normal_Hoja1 2 2" xfId="15"/>
    <cellStyle name="Normal_Hoja2" xfId="6"/>
    <cellStyle name="Normal_Hoja3" xfId="7"/>
    <cellStyle name="Normal_Hoja5" xfId="8"/>
    <cellStyle name="Normal_Hoja5 2" xfId="14"/>
    <cellStyle name="style1451711821436" xfId="16"/>
    <cellStyle name="style1451711821665" xfId="17"/>
    <cellStyle name="style1452208938414" xfId="92"/>
    <cellStyle name="style1452208938461" xfId="86"/>
    <cellStyle name="style1452208938523" xfId="85"/>
    <cellStyle name="style1452208938570" xfId="79"/>
    <cellStyle name="style1452208938633" xfId="78"/>
    <cellStyle name="style1452208938680" xfId="73"/>
    <cellStyle name="style1452208938758" xfId="72"/>
    <cellStyle name="style1452208939258" xfId="91"/>
    <cellStyle name="style1452208939414" xfId="90"/>
    <cellStyle name="style1452208939461" xfId="89"/>
    <cellStyle name="style1452208939523" xfId="88"/>
    <cellStyle name="style1452208939570" xfId="87"/>
    <cellStyle name="style1452208939617" xfId="84"/>
    <cellStyle name="style1452208939664" xfId="83"/>
    <cellStyle name="style1452208939727" xfId="82"/>
    <cellStyle name="style1452208939789" xfId="77"/>
    <cellStyle name="style1452208939836" xfId="80"/>
    <cellStyle name="style1452208939883" xfId="81"/>
    <cellStyle name="style1452208939945" xfId="71"/>
    <cellStyle name="style1452208939992" xfId="70"/>
    <cellStyle name="style1452208940055" xfId="68"/>
    <cellStyle name="style1452208940195" xfId="76"/>
    <cellStyle name="style1452208940867" xfId="74"/>
    <cellStyle name="style1452208940914" xfId="75"/>
    <cellStyle name="style1452208940945" xfId="69"/>
    <cellStyle name="style1452220779089" xfId="21"/>
    <cellStyle name="style1452220779152" xfId="22"/>
    <cellStyle name="style1452220779214" xfId="23"/>
    <cellStyle name="style1452220779277" xfId="24"/>
    <cellStyle name="style1452220779402" xfId="25"/>
    <cellStyle name="style1452220779464" xfId="26"/>
    <cellStyle name="style1452220779511" xfId="27"/>
    <cellStyle name="style1452220779589" xfId="28"/>
    <cellStyle name="style1452220779668" xfId="29"/>
    <cellStyle name="style1452220779714" xfId="30"/>
    <cellStyle name="style1452220779777" xfId="31"/>
    <cellStyle name="style1452220779839" xfId="32"/>
    <cellStyle name="style1452220779902" xfId="33"/>
    <cellStyle name="style1452220779949" xfId="34"/>
    <cellStyle name="style1452220779996" xfId="35"/>
    <cellStyle name="style1452220780058" xfId="36"/>
    <cellStyle name="style1452220780105" xfId="37"/>
    <cellStyle name="style1452220780152" xfId="38"/>
    <cellStyle name="style1452220780199" xfId="39"/>
    <cellStyle name="style1452220780246" xfId="40"/>
    <cellStyle name="style1452220780308" xfId="41"/>
    <cellStyle name="style1452220780355" xfId="42"/>
    <cellStyle name="style1452220780496" xfId="43"/>
    <cellStyle name="style1452220780558" xfId="18"/>
    <cellStyle name="style1452220780558 2" xfId="44"/>
    <cellStyle name="style1452220780621" xfId="45"/>
    <cellStyle name="style1452220780668" xfId="46"/>
    <cellStyle name="style1452220780714" xfId="19"/>
    <cellStyle name="style1452220780714 2" xfId="47"/>
    <cellStyle name="style1452220780777" xfId="48"/>
    <cellStyle name="style1452220780824" xfId="49"/>
    <cellStyle name="style1452220780871" xfId="50"/>
    <cellStyle name="style1452220780918" xfId="51"/>
    <cellStyle name="style1452220780980" xfId="52"/>
    <cellStyle name="style1452220781136" xfId="53"/>
    <cellStyle name="style1452220781246" xfId="54"/>
    <cellStyle name="style1452220781277" xfId="55"/>
    <cellStyle name="style1452220781324" xfId="56"/>
    <cellStyle name="style1452220781543" xfId="57"/>
    <cellStyle name="style1452220781777" xfId="58"/>
    <cellStyle name="style1452220782074" xfId="59"/>
    <cellStyle name="style1452220782121" xfId="60"/>
    <cellStyle name="style1452220782152" xfId="61"/>
    <cellStyle name="style1452220782730" xfId="62"/>
    <cellStyle name="style1452220782761" xfId="63"/>
    <cellStyle name="style1452220782793" xfId="64"/>
    <cellStyle name="style1452220782840" xfId="65"/>
    <cellStyle name="style1452220782949" xfId="66"/>
  </cellStyles>
  <dxfs count="0"/>
  <tableStyles count="0" defaultTableStyle="TableStyleMedium9" defaultPivotStyle="PivotStyleLight16"/>
  <colors>
    <mruColors>
      <color rgb="FFBFBFBF"/>
      <color rgb="FF5A2363"/>
      <color rgb="FFF3DF7D"/>
      <color rgb="FFDA9896"/>
      <color rgb="FF8E4716"/>
      <color rgb="FFBC47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69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BB1"/>
    </sheetView>
  </sheetViews>
  <sheetFormatPr defaultColWidth="11.42578125" defaultRowHeight="12.75"/>
  <cols>
    <col min="1" max="1" width="30.7109375" style="291" customWidth="1"/>
    <col min="2" max="2" width="8.7109375" style="291" customWidth="1"/>
    <col min="3" max="3" width="2.7109375" style="318" customWidth="1"/>
    <col min="4" max="4" width="8.7109375" style="291" customWidth="1"/>
    <col min="5" max="5" width="2.7109375" style="315" customWidth="1"/>
    <col min="6" max="6" width="8.7109375" style="314" customWidth="1"/>
    <col min="7" max="7" width="2.7109375" style="315" customWidth="1"/>
    <col min="8" max="8" width="8.7109375" style="316" customWidth="1"/>
    <col min="9" max="9" width="2.7109375" style="315" customWidth="1"/>
    <col min="10" max="10" width="8.7109375" style="316" customWidth="1"/>
    <col min="11" max="11" width="2.7109375" style="315" customWidth="1"/>
    <col min="12" max="12" width="8.7109375" style="315" customWidth="1"/>
    <col min="13" max="13" width="2.7109375" style="315" customWidth="1"/>
    <col min="14" max="14" width="8.7109375" style="315" customWidth="1"/>
    <col min="15" max="15" width="2.7109375" style="315" customWidth="1"/>
    <col min="16" max="16" width="8.7109375" style="315" customWidth="1"/>
    <col min="17" max="17" width="2.7109375" style="315" customWidth="1"/>
    <col min="18" max="18" width="8.7109375" style="315" customWidth="1"/>
    <col min="19" max="19" width="2.7109375" style="315" customWidth="1"/>
    <col min="20" max="20" width="8.7109375" style="315" customWidth="1"/>
    <col min="21" max="21" width="2.7109375" style="315" customWidth="1"/>
    <col min="22" max="22" width="8.7109375" style="315" customWidth="1"/>
    <col min="23" max="23" width="2.7109375" style="315" customWidth="1"/>
    <col min="24" max="24" width="8.7109375" style="315" customWidth="1"/>
    <col min="25" max="25" width="2.7109375" style="315" customWidth="1"/>
    <col min="26" max="26" width="8.7109375" style="315" customWidth="1"/>
    <col min="27" max="27" width="2.7109375" style="315" customWidth="1"/>
    <col min="28" max="28" width="1.7109375" style="315" customWidth="1"/>
    <col min="29" max="29" width="8.7109375" style="291" customWidth="1"/>
    <col min="30" max="30" width="2.7109375" style="291" customWidth="1"/>
    <col min="31" max="31" width="8.7109375" style="291" customWidth="1"/>
    <col min="32" max="32" width="2.7109375" style="291" customWidth="1"/>
    <col min="33" max="33" width="8.7109375" style="316" customWidth="1"/>
    <col min="34" max="34" width="2.7109375" style="316" customWidth="1"/>
    <col min="35" max="35" width="8.7109375" style="291" customWidth="1"/>
    <col min="36" max="36" width="2.7109375" style="291" customWidth="1"/>
    <col min="37" max="37" width="8.7109375" style="291" customWidth="1"/>
    <col min="38" max="38" width="2.7109375" style="291" customWidth="1"/>
    <col min="39" max="39" width="8.7109375" style="291" customWidth="1"/>
    <col min="40" max="40" width="2.7109375" style="291" customWidth="1"/>
    <col min="41" max="41" width="8.7109375" style="291" customWidth="1"/>
    <col min="42" max="42" width="2.7109375" style="291" customWidth="1"/>
    <col min="43" max="43" width="8.7109375" style="291" customWidth="1"/>
    <col min="44" max="44" width="2.7109375" style="291" customWidth="1"/>
    <col min="45" max="45" width="8.7109375" style="291" customWidth="1"/>
    <col min="46" max="46" width="2.7109375" style="291" customWidth="1"/>
    <col min="47" max="47" width="8.7109375" style="291" customWidth="1"/>
    <col min="48" max="48" width="2.7109375" style="291" customWidth="1"/>
    <col min="49" max="49" width="8.7109375" style="291" customWidth="1"/>
    <col min="50" max="50" width="2.7109375" style="291" customWidth="1"/>
    <col min="51" max="51" width="8.7109375" style="291" customWidth="1"/>
    <col min="52" max="52" width="2.7109375" style="291" customWidth="1"/>
    <col min="53" max="53" width="8.7109375" style="291" customWidth="1"/>
    <col min="54" max="54" width="2.7109375" style="291" customWidth="1"/>
    <col min="55" max="16384" width="11.42578125" style="291"/>
  </cols>
  <sheetData>
    <row r="1" spans="1:54" ht="25.5" customHeight="1">
      <c r="A1" s="505" t="s">
        <v>176</v>
      </c>
      <c r="B1" s="505"/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  <c r="T1" s="505"/>
      <c r="U1" s="505"/>
      <c r="V1" s="505"/>
      <c r="W1" s="505"/>
      <c r="X1" s="505"/>
      <c r="Y1" s="505"/>
      <c r="Z1" s="505"/>
      <c r="AA1" s="505"/>
      <c r="AB1" s="505"/>
      <c r="AC1" s="505"/>
      <c r="AD1" s="505"/>
      <c r="AE1" s="505"/>
      <c r="AF1" s="505"/>
      <c r="AG1" s="505"/>
      <c r="AH1" s="505"/>
      <c r="AI1" s="505"/>
      <c r="AJ1" s="505"/>
      <c r="AK1" s="505"/>
      <c r="AL1" s="505"/>
      <c r="AM1" s="505"/>
      <c r="AN1" s="505"/>
      <c r="AO1" s="505"/>
      <c r="AP1" s="505"/>
      <c r="AQ1" s="505"/>
      <c r="AR1" s="505"/>
      <c r="AS1" s="505"/>
      <c r="AT1" s="505"/>
      <c r="AU1" s="505"/>
      <c r="AV1" s="505"/>
      <c r="AW1" s="505"/>
      <c r="AX1" s="505"/>
      <c r="AY1" s="505"/>
      <c r="AZ1" s="505"/>
      <c r="BA1" s="505"/>
      <c r="BB1" s="505"/>
    </row>
    <row r="2" spans="1:54" s="4" customFormat="1" ht="6.6" customHeight="1" thickBot="1">
      <c r="A2" s="107"/>
      <c r="B2" s="107"/>
      <c r="C2" s="305"/>
      <c r="D2" s="107"/>
      <c r="E2" s="292"/>
      <c r="F2" s="173"/>
      <c r="G2" s="300"/>
      <c r="H2" s="108"/>
      <c r="I2" s="300"/>
      <c r="J2" s="108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300"/>
      <c r="X2" s="300"/>
      <c r="Y2" s="300"/>
      <c r="Z2" s="300"/>
      <c r="AA2" s="300"/>
      <c r="AB2" s="300"/>
      <c r="AC2" s="107"/>
      <c r="AD2" s="107"/>
      <c r="AE2" s="107"/>
      <c r="AF2" s="107"/>
      <c r="AG2" s="108"/>
      <c r="AH2" s="108"/>
      <c r="AI2" s="3"/>
      <c r="AJ2" s="3"/>
      <c r="AK2" s="3"/>
      <c r="AL2" s="3"/>
      <c r="AM2" s="3"/>
      <c r="AN2" s="3"/>
      <c r="AO2" s="3"/>
      <c r="AQ2" s="3"/>
      <c r="AS2" s="3"/>
      <c r="AU2" s="3"/>
      <c r="AW2" s="3"/>
      <c r="AX2" s="3"/>
    </row>
    <row r="3" spans="1:54" s="4" customFormat="1" ht="6.6" customHeight="1">
      <c r="A3" s="341"/>
      <c r="B3" s="506" t="s">
        <v>104</v>
      </c>
      <c r="C3" s="506"/>
      <c r="D3" s="506"/>
      <c r="E3" s="506"/>
      <c r="F3" s="506"/>
      <c r="G3" s="506"/>
      <c r="H3" s="506"/>
      <c r="I3" s="506"/>
      <c r="J3" s="506"/>
      <c r="K3" s="506"/>
      <c r="L3" s="506"/>
      <c r="M3" s="506"/>
      <c r="N3" s="506"/>
      <c r="O3" s="506"/>
      <c r="P3" s="506"/>
      <c r="Q3" s="506"/>
      <c r="R3" s="506"/>
      <c r="S3" s="506"/>
      <c r="T3" s="506"/>
      <c r="U3" s="506"/>
      <c r="V3" s="506"/>
      <c r="W3" s="506"/>
      <c r="X3" s="506"/>
      <c r="Y3" s="506"/>
      <c r="Z3" s="506"/>
      <c r="AA3" s="506"/>
      <c r="AB3" s="506"/>
      <c r="AC3" s="506"/>
      <c r="AD3" s="506"/>
      <c r="AE3" s="506"/>
      <c r="AF3" s="506"/>
      <c r="AG3" s="506"/>
      <c r="AH3" s="506"/>
      <c r="AI3" s="506"/>
      <c r="AJ3" s="506"/>
      <c r="AK3" s="506"/>
      <c r="AL3" s="506"/>
      <c r="AM3" s="506"/>
      <c r="AN3" s="506"/>
      <c r="AO3" s="506"/>
      <c r="AP3" s="506"/>
      <c r="AQ3" s="506"/>
      <c r="AR3" s="506"/>
      <c r="AS3" s="506"/>
      <c r="AT3" s="506"/>
      <c r="AU3" s="506"/>
      <c r="AV3" s="506"/>
      <c r="AW3" s="506"/>
      <c r="AX3" s="506"/>
      <c r="AY3" s="506"/>
      <c r="AZ3" s="506"/>
      <c r="BA3" s="506"/>
      <c r="BB3" s="506"/>
    </row>
    <row r="4" spans="1:54" s="4" customFormat="1" ht="12">
      <c r="A4" s="507" t="s">
        <v>68</v>
      </c>
      <c r="B4" s="506"/>
      <c r="C4" s="506"/>
      <c r="D4" s="506"/>
      <c r="E4" s="506"/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  <c r="U4" s="506"/>
      <c r="V4" s="506"/>
      <c r="W4" s="506"/>
      <c r="X4" s="506"/>
      <c r="Y4" s="506"/>
      <c r="Z4" s="506"/>
      <c r="AA4" s="506"/>
      <c r="AB4" s="506"/>
      <c r="AC4" s="506"/>
      <c r="AD4" s="506"/>
      <c r="AE4" s="506"/>
      <c r="AF4" s="506"/>
      <c r="AG4" s="506"/>
      <c r="AH4" s="506"/>
      <c r="AI4" s="506"/>
      <c r="AJ4" s="506"/>
      <c r="AK4" s="506"/>
      <c r="AL4" s="506"/>
      <c r="AM4" s="506"/>
      <c r="AN4" s="506"/>
      <c r="AO4" s="506"/>
      <c r="AP4" s="506"/>
      <c r="AQ4" s="506"/>
      <c r="AR4" s="506"/>
      <c r="AS4" s="506"/>
      <c r="AT4" s="506"/>
      <c r="AU4" s="506"/>
      <c r="AV4" s="506"/>
      <c r="AW4" s="506"/>
      <c r="AX4" s="506"/>
      <c r="AY4" s="506"/>
      <c r="AZ4" s="506"/>
      <c r="BA4" s="506"/>
      <c r="BB4" s="506"/>
    </row>
    <row r="5" spans="1:54" s="4" customFormat="1" ht="6.6" customHeight="1">
      <c r="A5" s="507"/>
      <c r="B5" s="347"/>
      <c r="C5" s="348"/>
      <c r="D5" s="347"/>
      <c r="E5" s="349"/>
      <c r="F5" s="350"/>
      <c r="G5" s="349"/>
      <c r="H5" s="347"/>
      <c r="I5" s="349"/>
      <c r="J5" s="347"/>
      <c r="K5" s="349"/>
      <c r="L5" s="349"/>
      <c r="M5" s="349"/>
      <c r="N5" s="349"/>
      <c r="O5" s="349"/>
      <c r="P5" s="349"/>
      <c r="Q5" s="349"/>
      <c r="R5" s="349"/>
      <c r="S5" s="349"/>
      <c r="T5" s="349"/>
      <c r="U5" s="349"/>
      <c r="V5" s="349"/>
      <c r="W5" s="349"/>
      <c r="X5" s="349"/>
      <c r="Y5" s="349"/>
      <c r="Z5" s="349"/>
      <c r="AA5" s="349"/>
      <c r="AB5" s="349"/>
      <c r="AC5" s="347"/>
      <c r="AD5" s="347"/>
      <c r="AE5" s="347"/>
      <c r="AF5" s="347"/>
      <c r="AG5" s="347"/>
      <c r="AH5" s="347"/>
      <c r="AI5" s="351"/>
      <c r="AJ5" s="351"/>
      <c r="AK5" s="351"/>
      <c r="AL5" s="351"/>
      <c r="AM5" s="351"/>
      <c r="AN5" s="351"/>
      <c r="AO5" s="351"/>
      <c r="AP5" s="352"/>
      <c r="AQ5" s="351"/>
      <c r="AR5" s="351"/>
      <c r="AS5" s="351"/>
      <c r="AT5" s="351"/>
      <c r="AU5" s="351"/>
      <c r="AV5" s="351"/>
      <c r="AW5" s="351"/>
      <c r="AX5" s="351"/>
      <c r="AY5" s="453"/>
      <c r="AZ5" s="453"/>
      <c r="BA5" s="453"/>
      <c r="BB5" s="453"/>
    </row>
    <row r="6" spans="1:54" s="4" customFormat="1" ht="6.6" customHeight="1">
      <c r="A6" s="507"/>
      <c r="B6" s="353"/>
      <c r="C6" s="354"/>
      <c r="D6" s="353"/>
      <c r="E6" s="355"/>
      <c r="F6" s="356"/>
      <c r="G6" s="355"/>
      <c r="H6" s="353"/>
      <c r="I6" s="355"/>
      <c r="J6" s="353"/>
      <c r="K6" s="355"/>
      <c r="L6" s="355"/>
      <c r="M6" s="355"/>
      <c r="N6" s="355"/>
      <c r="O6" s="355"/>
      <c r="P6" s="355"/>
      <c r="Q6" s="355"/>
      <c r="R6" s="355"/>
      <c r="S6" s="355"/>
      <c r="T6" s="355"/>
      <c r="U6" s="355"/>
      <c r="V6" s="355"/>
      <c r="W6" s="355"/>
      <c r="X6" s="355"/>
      <c r="Y6" s="355"/>
      <c r="Z6" s="355"/>
      <c r="AA6" s="355"/>
      <c r="AB6" s="355"/>
      <c r="AC6" s="353"/>
      <c r="AD6" s="353"/>
      <c r="AE6" s="353"/>
      <c r="AF6" s="353"/>
      <c r="AG6" s="353"/>
      <c r="AH6" s="353"/>
      <c r="AI6" s="357"/>
      <c r="AJ6" s="357"/>
      <c r="AK6" s="357"/>
      <c r="AL6" s="357"/>
      <c r="AM6" s="357"/>
      <c r="AN6" s="357"/>
      <c r="AO6" s="357"/>
      <c r="AP6" s="358"/>
      <c r="AQ6" s="357"/>
      <c r="AR6" s="357"/>
      <c r="AS6" s="357"/>
      <c r="AT6" s="357"/>
      <c r="AU6" s="357"/>
      <c r="AV6" s="357"/>
      <c r="AW6" s="357"/>
      <c r="AX6" s="357"/>
      <c r="AY6" s="454"/>
      <c r="AZ6" s="454"/>
      <c r="BA6" s="454"/>
      <c r="BB6" s="454"/>
    </row>
    <row r="7" spans="1:54" s="4" customFormat="1" ht="12" customHeight="1">
      <c r="A7" s="507"/>
      <c r="B7" s="501" t="s">
        <v>105</v>
      </c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  <c r="AB7" s="449"/>
      <c r="AC7" s="501" t="s">
        <v>106</v>
      </c>
      <c r="AD7" s="501"/>
      <c r="AE7" s="501"/>
      <c r="AF7" s="501"/>
      <c r="AG7" s="501"/>
      <c r="AH7" s="501"/>
      <c r="AI7" s="501"/>
      <c r="AJ7" s="501"/>
      <c r="AK7" s="501"/>
      <c r="AL7" s="501"/>
      <c r="AM7" s="501"/>
      <c r="AN7" s="501"/>
      <c r="AO7" s="501"/>
      <c r="AP7" s="501"/>
      <c r="AQ7" s="501"/>
      <c r="AR7" s="501"/>
      <c r="AS7" s="501"/>
      <c r="AT7" s="501"/>
      <c r="AU7" s="501"/>
      <c r="AV7" s="501"/>
      <c r="AW7" s="501"/>
      <c r="AX7" s="501"/>
      <c r="AY7" s="501"/>
      <c r="AZ7" s="501"/>
      <c r="BA7" s="501"/>
      <c r="BB7" s="501"/>
    </row>
    <row r="8" spans="1:54" s="4" customFormat="1" ht="6.6" customHeight="1">
      <c r="A8" s="507"/>
      <c r="B8" s="502"/>
      <c r="C8" s="502"/>
      <c r="D8" s="502"/>
      <c r="E8" s="502"/>
      <c r="F8" s="502"/>
      <c r="G8" s="502"/>
      <c r="H8" s="502"/>
      <c r="I8" s="502"/>
      <c r="J8" s="502"/>
      <c r="K8" s="502"/>
      <c r="L8" s="502"/>
      <c r="M8" s="502"/>
      <c r="N8" s="502"/>
      <c r="O8" s="502"/>
      <c r="P8" s="502"/>
      <c r="Q8" s="502"/>
      <c r="R8" s="502"/>
      <c r="S8" s="502"/>
      <c r="T8" s="502"/>
      <c r="U8" s="502"/>
      <c r="V8" s="502"/>
      <c r="W8" s="502"/>
      <c r="X8" s="502"/>
      <c r="Y8" s="502"/>
      <c r="Z8" s="502"/>
      <c r="AA8" s="502"/>
      <c r="AB8" s="362"/>
      <c r="AC8" s="352"/>
      <c r="AD8" s="352"/>
      <c r="AE8" s="352"/>
      <c r="AF8" s="352"/>
      <c r="AG8" s="352"/>
      <c r="AH8" s="352"/>
      <c r="AI8" s="352"/>
      <c r="AJ8" s="352"/>
      <c r="AK8" s="352"/>
      <c r="AL8" s="352"/>
      <c r="AM8" s="352"/>
      <c r="AN8" s="352"/>
      <c r="AO8" s="352"/>
      <c r="AP8" s="352"/>
      <c r="AQ8" s="352"/>
      <c r="AR8" s="352"/>
      <c r="AS8" s="352"/>
      <c r="AT8" s="352"/>
      <c r="AU8" s="352"/>
      <c r="AV8" s="352"/>
      <c r="AW8" s="352"/>
      <c r="AX8" s="352"/>
      <c r="AY8" s="455"/>
      <c r="AZ8" s="455"/>
      <c r="BA8" s="455"/>
      <c r="BB8" s="455"/>
    </row>
    <row r="9" spans="1:54" s="4" customFormat="1" ht="6.6" customHeight="1">
      <c r="A9" s="507"/>
      <c r="B9" s="363"/>
      <c r="C9" s="364"/>
      <c r="D9" s="363"/>
      <c r="E9" s="362"/>
      <c r="F9" s="365"/>
      <c r="G9" s="362"/>
      <c r="H9" s="363"/>
      <c r="I9" s="362"/>
      <c r="J9" s="363"/>
      <c r="K9" s="366"/>
      <c r="L9" s="363"/>
      <c r="M9" s="366"/>
      <c r="N9" s="366"/>
      <c r="O9" s="366"/>
      <c r="P9" s="366"/>
      <c r="Q9" s="366"/>
      <c r="R9" s="366"/>
      <c r="S9" s="366"/>
      <c r="T9" s="366"/>
      <c r="U9" s="366"/>
      <c r="V9" s="366"/>
      <c r="W9" s="366"/>
      <c r="X9" s="366"/>
      <c r="Y9" s="366"/>
      <c r="Z9" s="366"/>
      <c r="AA9" s="366"/>
      <c r="AB9" s="366"/>
      <c r="AC9" s="363"/>
      <c r="AD9" s="363"/>
      <c r="AE9" s="363"/>
      <c r="AF9" s="363"/>
      <c r="AG9" s="363"/>
      <c r="AH9" s="363"/>
      <c r="AI9" s="363"/>
      <c r="AJ9" s="363"/>
      <c r="AK9" s="363"/>
      <c r="AL9" s="363"/>
      <c r="AM9" s="363"/>
      <c r="AN9" s="363"/>
      <c r="AO9" s="363"/>
      <c r="AP9" s="358"/>
      <c r="AQ9" s="363"/>
      <c r="AR9" s="358"/>
      <c r="AS9" s="363"/>
      <c r="AT9" s="358"/>
      <c r="AU9" s="363"/>
      <c r="AV9" s="358"/>
      <c r="AW9" s="363"/>
      <c r="AX9" s="363"/>
      <c r="AY9" s="366"/>
      <c r="AZ9" s="366"/>
      <c r="BA9" s="366"/>
      <c r="BB9" s="366"/>
    </row>
    <row r="10" spans="1:54" s="4" customFormat="1" ht="12">
      <c r="A10" s="507"/>
      <c r="B10" s="503">
        <v>2004</v>
      </c>
      <c r="C10" s="503"/>
      <c r="D10" s="503">
        <v>2005</v>
      </c>
      <c r="E10" s="503"/>
      <c r="F10" s="503">
        <v>2006</v>
      </c>
      <c r="G10" s="503"/>
      <c r="H10" s="503">
        <v>2007</v>
      </c>
      <c r="I10" s="503"/>
      <c r="J10" s="503">
        <v>2008</v>
      </c>
      <c r="K10" s="503"/>
      <c r="L10" s="503">
        <v>2009</v>
      </c>
      <c r="M10" s="503"/>
      <c r="N10" s="503">
        <v>2010</v>
      </c>
      <c r="O10" s="503"/>
      <c r="P10" s="503">
        <v>2011</v>
      </c>
      <c r="Q10" s="503"/>
      <c r="R10" s="503">
        <v>2012</v>
      </c>
      <c r="S10" s="503"/>
      <c r="T10" s="503">
        <v>2013</v>
      </c>
      <c r="U10" s="503"/>
      <c r="V10" s="503">
        <v>2014</v>
      </c>
      <c r="W10" s="503"/>
      <c r="X10" s="503">
        <v>2015</v>
      </c>
      <c r="Y10" s="503"/>
      <c r="Z10" s="503">
        <v>2016</v>
      </c>
      <c r="AA10" s="503"/>
      <c r="AB10" s="448"/>
      <c r="AC10" s="503">
        <v>2004</v>
      </c>
      <c r="AD10" s="503"/>
      <c r="AE10" s="503">
        <v>2005</v>
      </c>
      <c r="AF10" s="503"/>
      <c r="AG10" s="503">
        <v>2006</v>
      </c>
      <c r="AH10" s="503"/>
      <c r="AI10" s="503">
        <v>2007</v>
      </c>
      <c r="AJ10" s="503"/>
      <c r="AK10" s="503">
        <v>2008</v>
      </c>
      <c r="AL10" s="503"/>
      <c r="AM10" s="503">
        <v>2009</v>
      </c>
      <c r="AN10" s="503"/>
      <c r="AO10" s="503">
        <v>2010</v>
      </c>
      <c r="AP10" s="503"/>
      <c r="AQ10" s="503">
        <v>2011</v>
      </c>
      <c r="AR10" s="503"/>
      <c r="AS10" s="503">
        <v>2012</v>
      </c>
      <c r="AT10" s="503"/>
      <c r="AU10" s="503">
        <v>2013</v>
      </c>
      <c r="AV10" s="503"/>
      <c r="AW10" s="503">
        <v>2014</v>
      </c>
      <c r="AX10" s="503"/>
      <c r="AY10" s="503">
        <v>2015</v>
      </c>
      <c r="AZ10" s="503"/>
      <c r="BA10" s="503">
        <v>2016</v>
      </c>
      <c r="BB10" s="503"/>
    </row>
    <row r="11" spans="1:54" s="4" customFormat="1" ht="6.6" customHeight="1">
      <c r="A11" s="370"/>
      <c r="B11" s="371"/>
      <c r="C11" s="359"/>
      <c r="D11" s="371"/>
      <c r="E11" s="360"/>
      <c r="F11" s="361"/>
      <c r="G11" s="360"/>
      <c r="H11" s="371"/>
      <c r="I11" s="360"/>
      <c r="J11" s="371"/>
      <c r="K11" s="360"/>
      <c r="L11" s="360"/>
      <c r="M11" s="360"/>
      <c r="N11" s="360"/>
      <c r="O11" s="360"/>
      <c r="P11" s="360"/>
      <c r="Q11" s="360"/>
      <c r="R11" s="360"/>
      <c r="S11" s="360"/>
      <c r="T11" s="360"/>
      <c r="U11" s="360"/>
      <c r="V11" s="360"/>
      <c r="W11" s="360"/>
      <c r="X11" s="360"/>
      <c r="Y11" s="360"/>
      <c r="Z11" s="360"/>
      <c r="AA11" s="360"/>
      <c r="AB11" s="360"/>
      <c r="AC11" s="371"/>
      <c r="AD11" s="371"/>
      <c r="AE11" s="371"/>
      <c r="AF11" s="371"/>
      <c r="AG11" s="371"/>
      <c r="AH11" s="371"/>
      <c r="AI11" s="371"/>
      <c r="AJ11" s="371"/>
      <c r="AK11" s="371"/>
      <c r="AL11" s="371"/>
      <c r="AM11" s="371"/>
      <c r="AN11" s="371"/>
      <c r="AO11" s="371"/>
      <c r="AP11" s="352"/>
      <c r="AQ11" s="371"/>
      <c r="AR11" s="363"/>
      <c r="AS11" s="371"/>
      <c r="AT11" s="363"/>
      <c r="AU11" s="371"/>
      <c r="AV11" s="363"/>
      <c r="AW11" s="371"/>
      <c r="AX11" s="371"/>
      <c r="AY11" s="360"/>
      <c r="AZ11" s="360"/>
      <c r="BA11" s="360"/>
      <c r="BB11" s="360"/>
    </row>
    <row r="12" spans="1:54" s="22" customFormat="1" ht="6.6" customHeight="1">
      <c r="A12" s="112"/>
      <c r="B12" s="113"/>
      <c r="C12" s="266"/>
      <c r="D12" s="113"/>
      <c r="E12" s="267"/>
      <c r="F12" s="140"/>
      <c r="G12" s="267"/>
      <c r="H12" s="113"/>
      <c r="I12" s="267"/>
      <c r="J12" s="113"/>
      <c r="K12" s="267"/>
      <c r="L12" s="267"/>
      <c r="M12" s="267"/>
      <c r="N12" s="267"/>
      <c r="O12" s="267"/>
      <c r="P12" s="267"/>
      <c r="Q12" s="267"/>
      <c r="R12" s="267"/>
      <c r="S12" s="267"/>
      <c r="T12" s="267"/>
      <c r="U12" s="267"/>
      <c r="V12" s="267"/>
      <c r="W12" s="267"/>
      <c r="X12" s="267"/>
      <c r="Y12" s="267"/>
      <c r="Z12" s="267"/>
      <c r="AA12" s="267"/>
      <c r="AB12" s="267"/>
      <c r="AC12" s="113"/>
      <c r="AD12" s="113"/>
      <c r="AE12" s="113"/>
      <c r="AF12" s="113"/>
      <c r="AG12" s="113"/>
      <c r="AH12" s="113"/>
      <c r="AI12" s="28"/>
      <c r="AJ12" s="28"/>
      <c r="AK12" s="28"/>
      <c r="AL12" s="28"/>
      <c r="AM12" s="28"/>
      <c r="AN12" s="28"/>
      <c r="AO12" s="28"/>
      <c r="AQ12" s="28"/>
      <c r="AS12" s="28"/>
      <c r="AU12" s="28"/>
      <c r="AW12" s="28"/>
      <c r="AX12" s="28"/>
    </row>
    <row r="13" spans="1:54" s="38" customFormat="1" ht="12">
      <c r="A13" s="342" t="s">
        <v>107</v>
      </c>
      <c r="B13" s="372">
        <v>462058</v>
      </c>
      <c r="C13" s="373"/>
      <c r="D13" s="372">
        <v>365917</v>
      </c>
      <c r="E13" s="373"/>
      <c r="F13" s="372">
        <v>314881.6503813517</v>
      </c>
      <c r="G13" s="373"/>
      <c r="H13" s="372">
        <v>389433.18422251451</v>
      </c>
      <c r="I13" s="373"/>
      <c r="J13" s="374">
        <v>494850.89595625456</v>
      </c>
      <c r="K13" s="373"/>
      <c r="L13" s="374">
        <v>636011.8774347594</v>
      </c>
      <c r="M13" s="373"/>
      <c r="N13" s="374">
        <v>576026.71805559914</v>
      </c>
      <c r="O13" s="373"/>
      <c r="P13" s="374">
        <v>616925.73564537999</v>
      </c>
      <c r="Q13" s="373"/>
      <c r="R13" s="374">
        <v>579104</v>
      </c>
      <c r="S13" s="373"/>
      <c r="T13" s="374">
        <f>T15</f>
        <v>705455.47791338491</v>
      </c>
      <c r="U13" s="374"/>
      <c r="V13" s="374">
        <f>V15</f>
        <v>772190.81632710248</v>
      </c>
      <c r="W13" s="374"/>
      <c r="X13" s="374">
        <f>X15</f>
        <v>725401</v>
      </c>
      <c r="Y13" s="374"/>
      <c r="Z13" s="374">
        <f t="shared" ref="Z13" si="0">Z15</f>
        <v>695825.2416999999</v>
      </c>
      <c r="AA13" s="375"/>
      <c r="AB13" s="375"/>
      <c r="AC13" s="435"/>
      <c r="AD13" s="376"/>
      <c r="AE13" s="376"/>
      <c r="AF13" s="377"/>
      <c r="AG13" s="377"/>
      <c r="AH13" s="377"/>
      <c r="AI13" s="377"/>
      <c r="AJ13" s="377"/>
      <c r="AK13" s="377"/>
      <c r="AL13" s="377"/>
      <c r="AM13" s="377"/>
      <c r="AN13" s="377"/>
      <c r="AO13" s="377"/>
      <c r="AP13" s="378"/>
      <c r="AQ13" s="377"/>
      <c r="AR13" s="378"/>
      <c r="AS13" s="377"/>
      <c r="AT13" s="378"/>
      <c r="AU13" s="377"/>
      <c r="AV13" s="378"/>
      <c r="AW13" s="377"/>
      <c r="AX13" s="377"/>
      <c r="AY13" s="383"/>
      <c r="AZ13" s="383"/>
      <c r="BA13" s="383"/>
      <c r="BB13" s="383"/>
    </row>
    <row r="14" spans="1:54" s="4" customFormat="1" ht="6.6" customHeight="1">
      <c r="B14" s="207"/>
      <c r="C14" s="165"/>
      <c r="D14" s="207"/>
      <c r="E14" s="165"/>
      <c r="F14" s="174"/>
      <c r="G14" s="165"/>
      <c r="H14" s="202"/>
      <c r="I14" s="165"/>
      <c r="J14" s="202"/>
      <c r="K14" s="165"/>
      <c r="L14" s="202"/>
      <c r="M14" s="165"/>
      <c r="N14" s="202"/>
      <c r="O14" s="165"/>
      <c r="P14" s="202"/>
      <c r="Q14" s="165"/>
      <c r="R14" s="202"/>
      <c r="S14" s="165"/>
      <c r="T14" s="165"/>
      <c r="U14" s="165"/>
      <c r="V14" s="165"/>
      <c r="W14" s="293"/>
      <c r="X14" s="293"/>
      <c r="Y14" s="293"/>
      <c r="Z14" s="293"/>
      <c r="AA14" s="293"/>
      <c r="AB14" s="293"/>
      <c r="AC14" s="62"/>
      <c r="AD14" s="62"/>
      <c r="AE14" s="62"/>
      <c r="AF14" s="62"/>
      <c r="AG14" s="16"/>
      <c r="AH14" s="16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</row>
    <row r="15" spans="1:54" s="38" customFormat="1" ht="24">
      <c r="A15" s="46" t="s">
        <v>72</v>
      </c>
      <c r="B15" s="201">
        <v>462058</v>
      </c>
      <c r="C15" s="166"/>
      <c r="D15" s="201">
        <v>365917</v>
      </c>
      <c r="E15" s="166"/>
      <c r="F15" s="201">
        <v>314881.6503813517</v>
      </c>
      <c r="G15" s="166"/>
      <c r="H15" s="201">
        <v>389433.18422251451</v>
      </c>
      <c r="I15" s="166"/>
      <c r="J15" s="201">
        <v>494850.89595625456</v>
      </c>
      <c r="K15" s="166"/>
      <c r="L15" s="201">
        <v>636011.8774347594</v>
      </c>
      <c r="M15" s="166"/>
      <c r="N15" s="201">
        <v>576026.71805559914</v>
      </c>
      <c r="O15" s="166"/>
      <c r="P15" s="201">
        <v>616925.73564537999</v>
      </c>
      <c r="Q15" s="166"/>
      <c r="R15" s="201">
        <v>579104</v>
      </c>
      <c r="S15" s="166"/>
      <c r="T15" s="201">
        <f>SUM(T16:T19)</f>
        <v>705455.47791338491</v>
      </c>
      <c r="U15" s="201"/>
      <c r="V15" s="201">
        <f t="shared" ref="V15:Z15" si="1">SUM(V16:V19)</f>
        <v>772190.81632710248</v>
      </c>
      <c r="W15" s="201"/>
      <c r="X15" s="201">
        <f t="shared" si="1"/>
        <v>725401</v>
      </c>
      <c r="Y15" s="201"/>
      <c r="Z15" s="201">
        <f t="shared" si="1"/>
        <v>695825.2416999999</v>
      </c>
      <c r="AA15" s="302"/>
      <c r="AB15" s="302"/>
      <c r="AC15" s="214">
        <v>100</v>
      </c>
      <c r="AD15" s="214"/>
      <c r="AE15" s="214">
        <v>100</v>
      </c>
      <c r="AF15" s="214"/>
      <c r="AG15" s="214">
        <v>99.999999999999986</v>
      </c>
      <c r="AH15" s="214"/>
      <c r="AI15" s="214">
        <v>99.999999999999986</v>
      </c>
      <c r="AJ15" s="214"/>
      <c r="AK15" s="214">
        <v>100</v>
      </c>
      <c r="AL15" s="214"/>
      <c r="AM15" s="214">
        <v>100</v>
      </c>
      <c r="AN15" s="214"/>
      <c r="AO15" s="214">
        <v>100</v>
      </c>
      <c r="AP15" s="214"/>
      <c r="AQ15" s="214">
        <v>100</v>
      </c>
      <c r="AR15" s="214"/>
      <c r="AS15" s="214">
        <v>100</v>
      </c>
      <c r="AT15" s="214"/>
      <c r="AU15" s="214">
        <f>SUM(AU16:AU19)</f>
        <v>100</v>
      </c>
      <c r="AV15" s="214"/>
      <c r="AW15" s="214">
        <f>SUM(AW16:AW19)</f>
        <v>100</v>
      </c>
      <c r="AX15" s="214"/>
      <c r="AY15" s="214">
        <f>SUM(AY16:AY19)</f>
        <v>100</v>
      </c>
      <c r="AZ15" s="214"/>
      <c r="BA15" s="214">
        <f t="shared" ref="BA15" si="2">SUM(BA16:BA19)</f>
        <v>100.00000000000003</v>
      </c>
    </row>
    <row r="16" spans="1:54" s="4" customFormat="1" ht="12">
      <c r="A16" s="76" t="s">
        <v>117</v>
      </c>
      <c r="B16" s="200">
        <v>101553</v>
      </c>
      <c r="C16" s="165"/>
      <c r="D16" s="200">
        <v>99324</v>
      </c>
      <c r="E16" s="165"/>
      <c r="F16" s="200">
        <v>88980.605802355538</v>
      </c>
      <c r="G16" s="165"/>
      <c r="H16" s="252">
        <v>103061.63470275162</v>
      </c>
      <c r="I16" s="165"/>
      <c r="J16" s="246">
        <v>95976.876520572507</v>
      </c>
      <c r="K16" s="165"/>
      <c r="L16" s="246">
        <v>150330.74432611754</v>
      </c>
      <c r="M16" s="165"/>
      <c r="N16" s="246">
        <v>165678.45381861142</v>
      </c>
      <c r="O16" s="165"/>
      <c r="P16" s="246">
        <v>162282.77435868158</v>
      </c>
      <c r="Q16" s="165"/>
      <c r="R16" s="246">
        <v>156610</v>
      </c>
      <c r="S16" s="165"/>
      <c r="T16" s="246">
        <v>148885.06769297225</v>
      </c>
      <c r="U16" s="165"/>
      <c r="V16" s="246">
        <v>201029.19515299835</v>
      </c>
      <c r="W16" s="267"/>
      <c r="X16" s="246">
        <v>185029</v>
      </c>
      <c r="Y16" s="267"/>
      <c r="Z16" s="246">
        <v>184179.90820000001</v>
      </c>
      <c r="AA16" s="267"/>
      <c r="AB16" s="267"/>
      <c r="AC16" s="217">
        <v>21.978409636885413</v>
      </c>
      <c r="AD16" s="216"/>
      <c r="AE16" s="217">
        <v>27.143860492953319</v>
      </c>
      <c r="AF16" s="216"/>
      <c r="AG16" s="217">
        <v>28.258428426868171</v>
      </c>
      <c r="AH16" s="216"/>
      <c r="AI16" s="217">
        <v>26.464523024279362</v>
      </c>
      <c r="AJ16" s="216"/>
      <c r="AK16" s="217">
        <v>19.39511018467611</v>
      </c>
      <c r="AL16" s="217"/>
      <c r="AM16" s="217">
        <v>23.636468069189181</v>
      </c>
      <c r="AN16" s="217"/>
      <c r="AO16" s="217">
        <v>28.762286301209354</v>
      </c>
      <c r="AP16" s="218"/>
      <c r="AQ16" s="217">
        <v>26.30507449797242</v>
      </c>
      <c r="AR16" s="218"/>
      <c r="AS16" s="217">
        <v>27.043501685362216</v>
      </c>
      <c r="AT16" s="218"/>
      <c r="AU16" s="217">
        <f>T16/$T$15*100</f>
        <v>21.104814173865158</v>
      </c>
      <c r="AV16" s="217"/>
      <c r="AW16" s="217">
        <f>V16/SUM($V$16:$V$19)*100</f>
        <v>26.033616419991425</v>
      </c>
      <c r="AX16" s="217"/>
      <c r="AY16" s="459">
        <f>X16/SUM($X$16:$X$19)*100</f>
        <v>25.507133295928735</v>
      </c>
      <c r="AZ16" s="459"/>
      <c r="BA16" s="459">
        <f>Z16/SUM($Z$16:$Z$19)*100</f>
        <v>26.469276646248463</v>
      </c>
    </row>
    <row r="17" spans="1:53" s="4" customFormat="1" ht="12">
      <c r="A17" s="76" t="s">
        <v>118</v>
      </c>
      <c r="B17" s="200">
        <v>151579</v>
      </c>
      <c r="C17" s="165"/>
      <c r="D17" s="200">
        <v>105283</v>
      </c>
      <c r="E17" s="165"/>
      <c r="F17" s="200">
        <v>60208.128322740682</v>
      </c>
      <c r="G17" s="165"/>
      <c r="H17" s="252">
        <v>94760.30596493039</v>
      </c>
      <c r="I17" s="165"/>
      <c r="J17" s="246">
        <v>106373.49216539654</v>
      </c>
      <c r="K17" s="165"/>
      <c r="L17" s="246">
        <v>150917.14547201607</v>
      </c>
      <c r="M17" s="165"/>
      <c r="N17" s="246">
        <v>147525.45568957756</v>
      </c>
      <c r="O17" s="165"/>
      <c r="P17" s="246">
        <v>158345.43606872635</v>
      </c>
      <c r="Q17" s="165"/>
      <c r="R17" s="246">
        <v>124352</v>
      </c>
      <c r="S17" s="165"/>
      <c r="T17" s="246">
        <v>182218.99939766267</v>
      </c>
      <c r="U17" s="165"/>
      <c r="V17" s="246">
        <v>177846.36683810133</v>
      </c>
      <c r="W17" s="293"/>
      <c r="X17" s="461">
        <v>176452</v>
      </c>
      <c r="Y17" s="293"/>
      <c r="Z17" s="246">
        <v>194209.0808</v>
      </c>
      <c r="AA17" s="293"/>
      <c r="AB17" s="293"/>
      <c r="AC17" s="217">
        <v>32.805188958961864</v>
      </c>
      <c r="AD17" s="217"/>
      <c r="AE17" s="217">
        <v>28.772371876682417</v>
      </c>
      <c r="AF17" s="217"/>
      <c r="AG17" s="217">
        <v>19.120875493958732</v>
      </c>
      <c r="AH17" s="218"/>
      <c r="AI17" s="217">
        <v>24.332879118690155</v>
      </c>
      <c r="AJ17" s="218"/>
      <c r="AK17" s="218">
        <v>21.496069429123573</v>
      </c>
      <c r="AL17" s="218"/>
      <c r="AM17" s="218">
        <v>23.728667785374306</v>
      </c>
      <c r="AN17" s="218"/>
      <c r="AO17" s="218">
        <v>25.61087030607808</v>
      </c>
      <c r="AP17" s="62"/>
      <c r="AQ17" s="218">
        <v>25.666855331148991</v>
      </c>
      <c r="AR17" s="62"/>
      <c r="AS17" s="217">
        <v>21.473172349008124</v>
      </c>
      <c r="AT17" s="62"/>
      <c r="AU17" s="217">
        <f>T17/$T$15*100</f>
        <v>25.829978659551262</v>
      </c>
      <c r="AV17" s="62"/>
      <c r="AW17" s="217">
        <f t="shared" ref="AW17:AW19" si="3">V17/SUM($V$16:$V$19)*100</f>
        <v>23.031401446085709</v>
      </c>
      <c r="AX17" s="217"/>
      <c r="AY17" s="459">
        <f t="shared" ref="AY17:AY19" si="4">X17/SUM($X$16:$X$19)*100</f>
        <v>24.324752791904064</v>
      </c>
      <c r="AZ17" s="459"/>
      <c r="BA17" s="459">
        <f t="shared" ref="BA17:BA18" si="5">Z17/SUM($Z$16:$Z$19)*100</f>
        <v>27.910611625056838</v>
      </c>
    </row>
    <row r="18" spans="1:53" s="4" customFormat="1" ht="12">
      <c r="A18" s="76" t="s">
        <v>119</v>
      </c>
      <c r="B18" s="200">
        <v>108518</v>
      </c>
      <c r="C18" s="165"/>
      <c r="D18" s="200">
        <v>98109</v>
      </c>
      <c r="E18" s="165"/>
      <c r="F18" s="200">
        <v>74148.327352115855</v>
      </c>
      <c r="G18" s="165"/>
      <c r="H18" s="252">
        <v>106677.7664683972</v>
      </c>
      <c r="I18" s="165"/>
      <c r="J18" s="246">
        <v>151551.35931298495</v>
      </c>
      <c r="K18" s="165"/>
      <c r="L18" s="246">
        <v>168757.32001622606</v>
      </c>
      <c r="M18" s="165"/>
      <c r="N18" s="246">
        <v>102791.98508732722</v>
      </c>
      <c r="O18" s="165"/>
      <c r="P18" s="246">
        <v>144737.09389683866</v>
      </c>
      <c r="Q18" s="165"/>
      <c r="R18" s="246">
        <v>150162</v>
      </c>
      <c r="S18" s="165"/>
      <c r="T18" s="246">
        <v>187727.42140275022</v>
      </c>
      <c r="U18" s="165"/>
      <c r="V18" s="246">
        <v>203287.2513050022</v>
      </c>
      <c r="W18" s="293"/>
      <c r="X18" s="461">
        <v>168763</v>
      </c>
      <c r="Y18" s="293"/>
      <c r="Z18" s="246">
        <v>166521.54749999999</v>
      </c>
      <c r="AA18" s="293"/>
      <c r="AB18" s="293"/>
      <c r="AC18" s="217">
        <v>23.485796155461003</v>
      </c>
      <c r="AD18" s="217"/>
      <c r="AE18" s="217">
        <v>26.811817980580294</v>
      </c>
      <c r="AF18" s="217"/>
      <c r="AG18" s="217">
        <v>23.547998831407025</v>
      </c>
      <c r="AH18" s="218"/>
      <c r="AI18" s="217">
        <v>27.393085846388377</v>
      </c>
      <c r="AJ18" s="218"/>
      <c r="AK18" s="218">
        <v>30.625661295434387</v>
      </c>
      <c r="AL18" s="218"/>
      <c r="AM18" s="218">
        <v>26.533674291882509</v>
      </c>
      <c r="AN18" s="218"/>
      <c r="AO18" s="218">
        <v>17.845002994705801</v>
      </c>
      <c r="AP18" s="62"/>
      <c r="AQ18" s="218">
        <v>23.461023837079175</v>
      </c>
      <c r="AR18" s="62"/>
      <c r="AS18" s="217">
        <v>25.930057468088634</v>
      </c>
      <c r="AT18" s="62"/>
      <c r="AU18" s="217">
        <f>T18/$T$15*100</f>
        <v>26.610810643644783</v>
      </c>
      <c r="AV18" s="62"/>
      <c r="AW18" s="217">
        <f t="shared" si="3"/>
        <v>26.326038461831313</v>
      </c>
      <c r="AX18" s="217"/>
      <c r="AY18" s="459">
        <f t="shared" si="4"/>
        <v>23.264787338313567</v>
      </c>
      <c r="AZ18" s="459"/>
      <c r="BA18" s="459">
        <f t="shared" si="5"/>
        <v>23.931518651603408</v>
      </c>
    </row>
    <row r="19" spans="1:53" s="4" customFormat="1" ht="12">
      <c r="A19" s="76" t="s">
        <v>120</v>
      </c>
      <c r="B19" s="200">
        <v>100408</v>
      </c>
      <c r="C19" s="165"/>
      <c r="D19" s="200">
        <v>63201</v>
      </c>
      <c r="E19" s="165"/>
      <c r="F19" s="200">
        <v>91544.588904139586</v>
      </c>
      <c r="G19" s="165"/>
      <c r="H19" s="252">
        <v>84933.477086435276</v>
      </c>
      <c r="I19" s="165"/>
      <c r="J19" s="246">
        <v>140949.16795730058</v>
      </c>
      <c r="K19" s="165"/>
      <c r="L19" s="246">
        <v>166006.66762039976</v>
      </c>
      <c r="M19" s="165"/>
      <c r="N19" s="246">
        <v>160030.82346008296</v>
      </c>
      <c r="O19" s="165"/>
      <c r="P19" s="246">
        <v>151560.43132113342</v>
      </c>
      <c r="Q19" s="165"/>
      <c r="R19" s="246">
        <v>147980</v>
      </c>
      <c r="S19" s="165"/>
      <c r="T19" s="246">
        <v>186623.98941999977</v>
      </c>
      <c r="U19" s="165"/>
      <c r="V19" s="246">
        <v>190028.00303100064</v>
      </c>
      <c r="W19" s="293"/>
      <c r="X19" s="461">
        <v>195157</v>
      </c>
      <c r="Y19" s="293"/>
      <c r="Z19" s="246">
        <v>150914.7052</v>
      </c>
      <c r="AA19" s="293"/>
      <c r="AB19" s="293"/>
      <c r="AC19" s="217">
        <v>21.730605248691724</v>
      </c>
      <c r="AD19" s="217"/>
      <c r="AE19" s="217">
        <v>17.27194964978397</v>
      </c>
      <c r="AF19" s="217"/>
      <c r="AG19" s="217">
        <v>29.072697247766062</v>
      </c>
      <c r="AH19" s="218"/>
      <c r="AI19" s="217">
        <v>21.809512010642099</v>
      </c>
      <c r="AJ19" s="218"/>
      <c r="AK19" s="218">
        <v>28.48315909076593</v>
      </c>
      <c r="AL19" s="218"/>
      <c r="AM19" s="218">
        <v>26.101189853554008</v>
      </c>
      <c r="AN19" s="218"/>
      <c r="AO19" s="218">
        <v>27.781840398006764</v>
      </c>
      <c r="AP19" s="62"/>
      <c r="AQ19" s="218">
        <v>24.567046333799418</v>
      </c>
      <c r="AR19" s="62"/>
      <c r="AS19" s="217">
        <v>25.553268497541026</v>
      </c>
      <c r="AT19" s="62"/>
      <c r="AU19" s="217">
        <f>T19/$T$15*100</f>
        <v>26.454396522938794</v>
      </c>
      <c r="AV19" s="62"/>
      <c r="AW19" s="217">
        <f t="shared" si="3"/>
        <v>24.608943672091559</v>
      </c>
      <c r="AX19" s="217"/>
      <c r="AY19" s="459">
        <f t="shared" si="4"/>
        <v>26.903326573853636</v>
      </c>
      <c r="AZ19" s="459"/>
      <c r="BA19" s="459">
        <f>Z19/SUM($Z$16:$Z$19)*100</f>
        <v>21.688593077091305</v>
      </c>
    </row>
    <row r="20" spans="1:53" s="4" customFormat="1" ht="6.6" customHeight="1">
      <c r="A20" s="55"/>
      <c r="B20" s="247"/>
      <c r="C20" s="165"/>
      <c r="D20" s="247"/>
      <c r="E20" s="165"/>
      <c r="F20" s="200"/>
      <c r="G20" s="165"/>
      <c r="H20" s="197"/>
      <c r="I20" s="165"/>
      <c r="J20" s="197"/>
      <c r="K20" s="165"/>
      <c r="L20" s="197"/>
      <c r="M20" s="165"/>
      <c r="N20" s="197"/>
      <c r="O20" s="165"/>
      <c r="P20" s="197"/>
      <c r="Q20" s="165"/>
      <c r="R20" s="197"/>
      <c r="S20" s="165"/>
      <c r="T20" s="165"/>
      <c r="U20" s="165"/>
      <c r="V20" s="165"/>
      <c r="W20" s="293"/>
      <c r="X20" s="293"/>
      <c r="Y20" s="293"/>
      <c r="Z20" s="293"/>
      <c r="AA20" s="293"/>
      <c r="AB20" s="293"/>
      <c r="AC20" s="216"/>
      <c r="AD20" s="217"/>
      <c r="AE20" s="216"/>
      <c r="AF20" s="217"/>
      <c r="AG20" s="214"/>
      <c r="AH20" s="218"/>
      <c r="AI20" s="218"/>
      <c r="AJ20" s="218"/>
      <c r="AK20" s="218"/>
      <c r="AL20" s="218"/>
      <c r="AM20" s="218"/>
      <c r="AN20" s="218"/>
      <c r="AO20" s="218"/>
      <c r="AP20" s="62"/>
      <c r="AQ20" s="218"/>
      <c r="AR20" s="62"/>
      <c r="AS20" s="218"/>
      <c r="AT20" s="62"/>
      <c r="AU20" s="218"/>
      <c r="AV20" s="62"/>
      <c r="AW20" s="218"/>
      <c r="AX20" s="218"/>
      <c r="AY20" s="458"/>
      <c r="AZ20" s="458"/>
      <c r="BA20" s="458"/>
    </row>
    <row r="21" spans="1:53" s="38" customFormat="1" ht="24">
      <c r="A21" s="46" t="s">
        <v>144</v>
      </c>
      <c r="B21" s="201">
        <v>462057.59285447292</v>
      </c>
      <c r="C21" s="166"/>
      <c r="D21" s="201">
        <v>365917</v>
      </c>
      <c r="E21" s="166"/>
      <c r="F21" s="201">
        <v>314881.65038135153</v>
      </c>
      <c r="G21" s="166"/>
      <c r="H21" s="198">
        <v>389433.18422251503</v>
      </c>
      <c r="I21" s="166"/>
      <c r="J21" s="198">
        <v>494850.89595625451</v>
      </c>
      <c r="K21" s="166"/>
      <c r="L21" s="198">
        <v>636011.87743475987</v>
      </c>
      <c r="M21" s="166"/>
      <c r="N21" s="198">
        <v>576026.71805560018</v>
      </c>
      <c r="O21" s="166"/>
      <c r="P21" s="198">
        <v>616925.73564538034</v>
      </c>
      <c r="Q21" s="166"/>
      <c r="R21" s="198">
        <v>579104</v>
      </c>
      <c r="S21" s="166"/>
      <c r="T21" s="198">
        <f>SUM(T22:T25)</f>
        <v>705455</v>
      </c>
      <c r="U21" s="198"/>
      <c r="V21" s="198">
        <f t="shared" ref="V21:Z21" si="6">SUM(V22:V25)</f>
        <v>772190.81632709678</v>
      </c>
      <c r="W21" s="198"/>
      <c r="X21" s="198">
        <f t="shared" si="6"/>
        <v>725401</v>
      </c>
      <c r="Y21" s="198"/>
      <c r="Z21" s="198">
        <f t="shared" si="6"/>
        <v>695825.24173999997</v>
      </c>
      <c r="AA21" s="302"/>
      <c r="AB21" s="302"/>
      <c r="AC21" s="214">
        <v>99.999911884324689</v>
      </c>
      <c r="AD21" s="214"/>
      <c r="AE21" s="214">
        <v>100</v>
      </c>
      <c r="AF21" s="214"/>
      <c r="AG21" s="214">
        <v>99.999999999999943</v>
      </c>
      <c r="AH21" s="214"/>
      <c r="AI21" s="214">
        <v>100.00000000000013</v>
      </c>
      <c r="AJ21" s="214"/>
      <c r="AK21" s="214">
        <v>100</v>
      </c>
      <c r="AL21" s="214"/>
      <c r="AM21" s="214">
        <v>100.00000000000007</v>
      </c>
      <c r="AN21" s="214"/>
      <c r="AO21" s="214">
        <v>100.00000000000017</v>
      </c>
      <c r="AP21" s="109"/>
      <c r="AQ21" s="214">
        <v>100.00000000000007</v>
      </c>
      <c r="AR21" s="109"/>
      <c r="AS21" s="214">
        <v>100</v>
      </c>
      <c r="AT21" s="109"/>
      <c r="AU21" s="214">
        <f>SUM(AU22:AU25)</f>
        <v>100</v>
      </c>
      <c r="AV21" s="109"/>
      <c r="AW21" s="214">
        <f>SUM(AW22:AW25)</f>
        <v>100.00000000000003</v>
      </c>
      <c r="AX21" s="214"/>
      <c r="AY21" s="464">
        <f>SUM(AY22:AY25)</f>
        <v>100</v>
      </c>
      <c r="AZ21" s="464"/>
      <c r="BA21" s="214">
        <f t="shared" ref="BA21" si="7">SUM(BA22:BA25)</f>
        <v>100</v>
      </c>
    </row>
    <row r="22" spans="1:53" s="4" customFormat="1" ht="12">
      <c r="A22" s="143" t="s">
        <v>130</v>
      </c>
      <c r="B22" s="200">
        <v>233992.65330153494</v>
      </c>
      <c r="C22" s="165"/>
      <c r="D22" s="200">
        <v>160533</v>
      </c>
      <c r="E22" s="165"/>
      <c r="F22" s="200">
        <v>141844.46303032327</v>
      </c>
      <c r="G22" s="165"/>
      <c r="H22" s="252">
        <v>174754.45692477335</v>
      </c>
      <c r="I22" s="165"/>
      <c r="J22" s="246">
        <v>168592.14777672791</v>
      </c>
      <c r="K22" s="165"/>
      <c r="L22" s="246">
        <v>210503.35886461844</v>
      </c>
      <c r="M22" s="165"/>
      <c r="N22" s="246">
        <v>172132.65014024131</v>
      </c>
      <c r="O22" s="165"/>
      <c r="P22" s="246">
        <v>244180.84427243492</v>
      </c>
      <c r="Q22" s="165"/>
      <c r="R22" s="246">
        <v>192074</v>
      </c>
      <c r="S22" s="165"/>
      <c r="T22" s="246">
        <v>212499</v>
      </c>
      <c r="U22" s="246"/>
      <c r="V22" s="246">
        <v>178796.902497</v>
      </c>
      <c r="W22" s="293"/>
      <c r="X22" s="246">
        <v>167940</v>
      </c>
      <c r="Y22" s="441"/>
      <c r="Z22" s="246">
        <v>77849.656640000001</v>
      </c>
      <c r="AA22" s="441"/>
      <c r="AB22" s="293"/>
      <c r="AC22" s="217">
        <v>50.641402876161635</v>
      </c>
      <c r="AD22" s="217"/>
      <c r="AE22" s="217">
        <v>43.871424394056575</v>
      </c>
      <c r="AF22" s="217"/>
      <c r="AG22" s="217">
        <v>45.046912977792161</v>
      </c>
      <c r="AH22" s="220"/>
      <c r="AI22" s="218">
        <v>44.874053882609566</v>
      </c>
      <c r="AJ22" s="218"/>
      <c r="AK22" s="225">
        <v>34.069282111925624</v>
      </c>
      <c r="AL22" s="225"/>
      <c r="AM22" s="225">
        <v>33.097394299245828</v>
      </c>
      <c r="AN22" s="225"/>
      <c r="AO22" s="225">
        <v>29.882754522443307</v>
      </c>
      <c r="AP22" s="62"/>
      <c r="AQ22" s="225">
        <v>39.580265526934419</v>
      </c>
      <c r="AR22" s="62"/>
      <c r="AS22" s="217">
        <v>33.167444880366915</v>
      </c>
      <c r="AT22" s="62"/>
      <c r="AU22" s="217">
        <f>T22/$T$21*100</f>
        <v>30.122261519161391</v>
      </c>
      <c r="AV22" s="217"/>
      <c r="AW22" s="217">
        <f>V22/SUM($V$22:$V$25)*100</f>
        <v>23.154497400971728</v>
      </c>
      <c r="AX22" s="217"/>
      <c r="AY22" s="217">
        <f>X22/SUM($X$22:$X$25)*100</f>
        <v>23.151332849003516</v>
      </c>
      <c r="AZ22" s="217"/>
      <c r="BA22" s="217">
        <f>Z22/SUM($Z$22:$Z$25)*100</f>
        <v>11.188104709355898</v>
      </c>
    </row>
    <row r="23" spans="1:53" s="4" customFormat="1" ht="12">
      <c r="A23" s="76" t="s">
        <v>131</v>
      </c>
      <c r="B23" s="200">
        <v>228064.93955293801</v>
      </c>
      <c r="C23" s="165"/>
      <c r="D23" s="200">
        <v>205384</v>
      </c>
      <c r="E23" s="165"/>
      <c r="F23" s="200">
        <v>173037.18735102826</v>
      </c>
      <c r="G23" s="165"/>
      <c r="H23" s="252">
        <v>190943.10687454886</v>
      </c>
      <c r="I23" s="165"/>
      <c r="J23" s="246">
        <v>252146.87547095356</v>
      </c>
      <c r="K23" s="165"/>
      <c r="L23" s="246">
        <v>331513.74836732133</v>
      </c>
      <c r="M23" s="165"/>
      <c r="N23" s="246">
        <v>296977.17308670789</v>
      </c>
      <c r="O23" s="165"/>
      <c r="P23" s="246">
        <v>205925.4446263409</v>
      </c>
      <c r="Q23" s="165"/>
      <c r="R23" s="246">
        <v>196455</v>
      </c>
      <c r="S23" s="165"/>
      <c r="T23" s="246">
        <v>217842</v>
      </c>
      <c r="U23" s="246"/>
      <c r="V23" s="246">
        <v>196839.49249799977</v>
      </c>
      <c r="W23" s="293"/>
      <c r="X23" s="246">
        <v>160842</v>
      </c>
      <c r="Y23" s="441"/>
      <c r="Z23" s="246">
        <v>213574.45809999999</v>
      </c>
      <c r="AA23" s="441"/>
      <c r="AB23" s="293"/>
      <c r="AC23" s="217">
        <v>49.358509008163047</v>
      </c>
      <c r="AD23" s="217"/>
      <c r="AE23" s="217">
        <v>56.128575605943418</v>
      </c>
      <c r="AF23" s="217"/>
      <c r="AG23" s="217">
        <v>54.953087022207782</v>
      </c>
      <c r="AH23" s="220"/>
      <c r="AI23" s="218">
        <v>49.031031409343818</v>
      </c>
      <c r="AJ23" s="218"/>
      <c r="AK23" s="225">
        <v>50.95411113355722</v>
      </c>
      <c r="AL23" s="225"/>
      <c r="AM23" s="225">
        <v>52.123829778843586</v>
      </c>
      <c r="AN23" s="225"/>
      <c r="AO23" s="225">
        <v>51.556145535951181</v>
      </c>
      <c r="AP23" s="62"/>
      <c r="AQ23" s="225">
        <v>33.379292308322597</v>
      </c>
      <c r="AR23" s="62"/>
      <c r="AS23" s="217">
        <v>33.923958390893517</v>
      </c>
      <c r="AT23" s="62"/>
      <c r="AU23" s="217">
        <f>T23/$T$21*100</f>
        <v>30.879645051775096</v>
      </c>
      <c r="AV23" s="62"/>
      <c r="AW23" s="217">
        <f t="shared" ref="AW23:AW25" si="8">V23/SUM($V$22:$V$25)*100</f>
        <v>25.491042930847215</v>
      </c>
      <c r="AX23" s="217"/>
      <c r="AY23" s="217">
        <f t="shared" ref="AY23:AY24" si="9">X23/SUM($X$22:$X$25)*100</f>
        <v>22.172839574249277</v>
      </c>
      <c r="AZ23" s="217"/>
      <c r="BA23" s="217">
        <f t="shared" ref="BA23:BA24" si="10">Z23/SUM($Z$22:$Z$25)*100</f>
        <v>30.69369222161728</v>
      </c>
    </row>
    <row r="24" spans="1:53" s="4" customFormat="1" ht="12">
      <c r="A24" s="76" t="s">
        <v>132</v>
      </c>
      <c r="B24" s="246">
        <v>0</v>
      </c>
      <c r="C24" s="165"/>
      <c r="D24" s="246">
        <v>0</v>
      </c>
      <c r="E24" s="165"/>
      <c r="F24" s="200">
        <v>0</v>
      </c>
      <c r="G24" s="165"/>
      <c r="H24" s="252">
        <v>23735.620423192791</v>
      </c>
      <c r="I24" s="165"/>
      <c r="J24" s="246">
        <v>74111.872708573079</v>
      </c>
      <c r="K24" s="165"/>
      <c r="L24" s="246">
        <v>93994.770202820102</v>
      </c>
      <c r="M24" s="165"/>
      <c r="N24" s="246">
        <v>106916.89482865094</v>
      </c>
      <c r="O24" s="165"/>
      <c r="P24" s="246">
        <v>166819.44674660458</v>
      </c>
      <c r="Q24" s="165"/>
      <c r="R24" s="246">
        <v>189545</v>
      </c>
      <c r="S24" s="165"/>
      <c r="T24" s="246">
        <v>275016</v>
      </c>
      <c r="U24" s="246"/>
      <c r="V24" s="246">
        <v>396118.58133209712</v>
      </c>
      <c r="W24" s="293"/>
      <c r="X24" s="246">
        <v>396619</v>
      </c>
      <c r="Y24" s="441"/>
      <c r="Z24" s="246">
        <v>404401.12699999998</v>
      </c>
      <c r="AA24" s="441"/>
      <c r="AB24" s="293"/>
      <c r="AC24" s="275">
        <v>0</v>
      </c>
      <c r="AD24" s="217"/>
      <c r="AE24" s="276">
        <v>0</v>
      </c>
      <c r="AF24" s="217"/>
      <c r="AG24" s="217">
        <v>0</v>
      </c>
      <c r="AH24" s="220"/>
      <c r="AI24" s="218">
        <v>6.0949147080467387</v>
      </c>
      <c r="AJ24" s="218"/>
      <c r="AK24" s="218">
        <v>14.976606754517155</v>
      </c>
      <c r="AL24" s="218"/>
      <c r="AM24" s="218">
        <v>14.77877592191065</v>
      </c>
      <c r="AN24" s="218"/>
      <c r="AO24" s="218">
        <v>18.561099941605683</v>
      </c>
      <c r="AP24" s="62"/>
      <c r="AQ24" s="218">
        <v>27.040442164743052</v>
      </c>
      <c r="AR24" s="62"/>
      <c r="AS24" s="217">
        <v>32.730735757307841</v>
      </c>
      <c r="AT24" s="62"/>
      <c r="AU24" s="217">
        <f>T24/$T$21*100</f>
        <v>38.984201685437057</v>
      </c>
      <c r="AV24" s="62"/>
      <c r="AW24" s="217">
        <f t="shared" si="8"/>
        <v>51.298017660482373</v>
      </c>
      <c r="AX24" s="217"/>
      <c r="AY24" s="217">
        <f t="shared" si="9"/>
        <v>54.675827576747203</v>
      </c>
      <c r="AZ24" s="217"/>
      <c r="BA24" s="217">
        <f t="shared" si="10"/>
        <v>58.118203069026819</v>
      </c>
    </row>
    <row r="25" spans="1:53" s="4" customFormat="1" ht="12">
      <c r="A25" s="76" t="s">
        <v>171</v>
      </c>
      <c r="B25" s="246">
        <v>0</v>
      </c>
      <c r="C25" s="165"/>
      <c r="D25" s="246">
        <v>0</v>
      </c>
      <c r="E25" s="165"/>
      <c r="F25" s="200">
        <v>0</v>
      </c>
      <c r="G25" s="165"/>
      <c r="H25" s="200">
        <v>0</v>
      </c>
      <c r="I25" s="165"/>
      <c r="J25" s="200">
        <v>0</v>
      </c>
      <c r="K25" s="165"/>
      <c r="L25" s="200">
        <v>0</v>
      </c>
      <c r="M25" s="165"/>
      <c r="N25" s="200">
        <v>0</v>
      </c>
      <c r="O25" s="165"/>
      <c r="P25" s="200">
        <v>0</v>
      </c>
      <c r="Q25" s="165"/>
      <c r="R25" s="246">
        <v>1030</v>
      </c>
      <c r="S25" s="165" t="s">
        <v>71</v>
      </c>
      <c r="T25" s="246">
        <v>98</v>
      </c>
      <c r="U25" s="246" t="s">
        <v>71</v>
      </c>
      <c r="V25" s="246">
        <v>435.84</v>
      </c>
      <c r="W25" s="246" t="s">
        <v>71</v>
      </c>
      <c r="X25" s="246">
        <v>0</v>
      </c>
      <c r="Y25" s="476"/>
      <c r="Z25" s="476">
        <v>0</v>
      </c>
      <c r="AA25" s="476"/>
      <c r="AB25" s="246"/>
      <c r="AC25" s="275">
        <v>0</v>
      </c>
      <c r="AD25" s="217"/>
      <c r="AE25" s="276">
        <v>0</v>
      </c>
      <c r="AF25" s="217"/>
      <c r="AG25" s="217">
        <v>0</v>
      </c>
      <c r="AH25" s="220"/>
      <c r="AI25" s="275">
        <v>0</v>
      </c>
      <c r="AJ25" s="217"/>
      <c r="AK25" s="276">
        <v>0</v>
      </c>
      <c r="AL25" s="217"/>
      <c r="AM25" s="217">
        <v>0</v>
      </c>
      <c r="AN25" s="220"/>
      <c r="AO25" s="275">
        <v>0</v>
      </c>
      <c r="AP25" s="217"/>
      <c r="AQ25" s="276">
        <v>0</v>
      </c>
      <c r="AR25" s="217"/>
      <c r="AS25" s="217">
        <v>0.17786097143172902</v>
      </c>
      <c r="AT25" s="220"/>
      <c r="AU25" s="217">
        <f>T25/$T$21*100</f>
        <v>1.3891743626453847E-2</v>
      </c>
      <c r="AV25" s="220"/>
      <c r="AW25" s="217">
        <f t="shared" si="8"/>
        <v>5.6442007698700732E-2</v>
      </c>
      <c r="AX25" s="217"/>
      <c r="AY25" s="217">
        <f>X25/SUM($X$22:$X$25)*100</f>
        <v>0</v>
      </c>
      <c r="AZ25" s="217"/>
      <c r="BA25" s="217">
        <f>Z25/SUM($Z$22:$Z$25)*100</f>
        <v>0</v>
      </c>
    </row>
    <row r="26" spans="1:53" s="4" customFormat="1" ht="6.6" customHeight="1">
      <c r="A26" s="56"/>
      <c r="B26" s="246"/>
      <c r="C26" s="165"/>
      <c r="D26" s="246"/>
      <c r="E26" s="165"/>
      <c r="F26" s="200"/>
      <c r="G26" s="165"/>
      <c r="H26" s="197"/>
      <c r="I26" s="165"/>
      <c r="J26" s="197"/>
      <c r="K26" s="165"/>
      <c r="L26" s="197"/>
      <c r="M26" s="165"/>
      <c r="N26" s="197"/>
      <c r="O26" s="165"/>
      <c r="P26" s="197"/>
      <c r="Q26" s="165"/>
      <c r="R26" s="197"/>
      <c r="S26" s="165"/>
      <c r="T26" s="165"/>
      <c r="U26" s="165"/>
      <c r="V26" s="165"/>
      <c r="W26" s="293"/>
      <c r="X26" s="293"/>
      <c r="Y26" s="441"/>
      <c r="Z26" s="441"/>
      <c r="AA26" s="441"/>
      <c r="AB26" s="293"/>
      <c r="AC26" s="223"/>
      <c r="AD26" s="217"/>
      <c r="AE26" s="223"/>
      <c r="AF26" s="217"/>
      <c r="AG26" s="214"/>
      <c r="AH26" s="218"/>
      <c r="AI26" s="218"/>
      <c r="AJ26" s="218"/>
      <c r="AK26" s="218"/>
      <c r="AL26" s="218"/>
      <c r="AM26" s="218"/>
      <c r="AN26" s="218"/>
      <c r="AO26" s="218"/>
      <c r="AP26" s="62"/>
      <c r="AQ26" s="218"/>
      <c r="AR26" s="62"/>
      <c r="AS26" s="218"/>
      <c r="AT26" s="62"/>
      <c r="AU26" s="218"/>
      <c r="AV26" s="62"/>
      <c r="AW26" s="218"/>
      <c r="AX26" s="218"/>
      <c r="AY26" s="458"/>
      <c r="AZ26" s="458"/>
      <c r="BA26" s="458"/>
    </row>
    <row r="27" spans="1:53" s="38" customFormat="1" ht="24">
      <c r="A27" s="325" t="s">
        <v>81</v>
      </c>
      <c r="B27" s="198">
        <v>462058</v>
      </c>
      <c r="C27" s="166"/>
      <c r="D27" s="198">
        <v>365917</v>
      </c>
      <c r="E27" s="166"/>
      <c r="F27" s="198">
        <v>314881.65038135147</v>
      </c>
      <c r="G27" s="166"/>
      <c r="H27" s="198">
        <v>389433.18422251433</v>
      </c>
      <c r="I27" s="166"/>
      <c r="J27" s="198">
        <v>494850.89595625416</v>
      </c>
      <c r="K27" s="166"/>
      <c r="L27" s="198">
        <v>636011.87743475859</v>
      </c>
      <c r="M27" s="166"/>
      <c r="N27" s="198">
        <v>576026.71805559937</v>
      </c>
      <c r="O27" s="166"/>
      <c r="P27" s="198">
        <v>616925.73564538045</v>
      </c>
      <c r="Q27" s="166"/>
      <c r="R27" s="198">
        <v>579104</v>
      </c>
      <c r="S27" s="166"/>
      <c r="T27" s="198">
        <f>T28+T36+T52</f>
        <v>705455.4779133891</v>
      </c>
      <c r="U27" s="198"/>
      <c r="V27" s="198">
        <f>V28+V36+V52</f>
        <v>772190.81632709887</v>
      </c>
      <c r="W27" s="198"/>
      <c r="X27" s="198">
        <f t="shared" ref="X27:Z27" si="11">X28+X36+X52</f>
        <v>725401</v>
      </c>
      <c r="Y27" s="198"/>
      <c r="Z27" s="198">
        <f t="shared" si="11"/>
        <v>695825.2417285</v>
      </c>
      <c r="AA27" s="474"/>
      <c r="AB27" s="302"/>
      <c r="AC27" s="215">
        <v>100.00000000000001</v>
      </c>
      <c r="AD27" s="214"/>
      <c r="AE27" s="215">
        <v>100</v>
      </c>
      <c r="AF27" s="214"/>
      <c r="AG27" s="215">
        <v>99.999999999999986</v>
      </c>
      <c r="AH27" s="214"/>
      <c r="AI27" s="215">
        <v>100</v>
      </c>
      <c r="AJ27" s="214"/>
      <c r="AK27" s="215">
        <v>100</v>
      </c>
      <c r="AL27" s="214"/>
      <c r="AM27" s="215">
        <v>100</v>
      </c>
      <c r="AN27" s="214"/>
      <c r="AO27" s="215">
        <v>100</v>
      </c>
      <c r="AP27" s="214"/>
      <c r="AQ27" s="215">
        <v>100</v>
      </c>
      <c r="AR27" s="214"/>
      <c r="AS27" s="215">
        <v>100</v>
      </c>
      <c r="AT27" s="214"/>
      <c r="AU27" s="215">
        <f>AU28+AU36</f>
        <v>100.00000000000001</v>
      </c>
      <c r="AV27" s="215"/>
      <c r="AW27" s="215">
        <f t="shared" ref="AW27" si="12">AW28+AW36</f>
        <v>100.00000000000001</v>
      </c>
      <c r="AX27" s="215"/>
      <c r="AY27" s="465">
        <f>AY28+AY36</f>
        <v>100</v>
      </c>
      <c r="AZ27" s="465"/>
      <c r="BA27" s="214">
        <f t="shared" ref="BA27" si="13">BA28+BA36</f>
        <v>100</v>
      </c>
    </row>
    <row r="28" spans="1:53" s="4" customFormat="1" ht="24">
      <c r="A28" s="326" t="s">
        <v>89</v>
      </c>
      <c r="B28" s="200">
        <v>434164</v>
      </c>
      <c r="C28" s="165"/>
      <c r="D28" s="200">
        <v>355092</v>
      </c>
      <c r="E28" s="165"/>
      <c r="F28" s="200">
        <v>302051.74187728384</v>
      </c>
      <c r="G28" s="165"/>
      <c r="H28" s="199">
        <v>373049.27454182331</v>
      </c>
      <c r="I28" s="165"/>
      <c r="J28" s="199">
        <v>478328.74159580906</v>
      </c>
      <c r="K28" s="165"/>
      <c r="L28" s="199">
        <v>608363.90034168866</v>
      </c>
      <c r="M28" s="165"/>
      <c r="N28" s="199">
        <v>557174.03516750829</v>
      </c>
      <c r="O28" s="165"/>
      <c r="P28" s="199">
        <v>599095.66735315777</v>
      </c>
      <c r="Q28" s="165"/>
      <c r="R28" s="199">
        <v>562136</v>
      </c>
      <c r="S28" s="165"/>
      <c r="T28" s="199">
        <f>SUM(T29:T35)</f>
        <v>688759.64942046197</v>
      </c>
      <c r="U28" s="199"/>
      <c r="V28" s="199">
        <f>SUM(V29:V35)</f>
        <v>754724.74111823458</v>
      </c>
      <c r="W28" s="199"/>
      <c r="X28" s="199">
        <f>SUM(X29:X35)</f>
        <v>709807</v>
      </c>
      <c r="Y28" s="199"/>
      <c r="Z28" s="199">
        <f>SUM(Z29:Z35)</f>
        <v>690744.45543470001</v>
      </c>
      <c r="AA28" s="475"/>
      <c r="AB28" s="301"/>
      <c r="AC28" s="220">
        <v>93.963095542118097</v>
      </c>
      <c r="AD28" s="217"/>
      <c r="AE28" s="220">
        <v>97.137245354349659</v>
      </c>
      <c r="AF28" s="217"/>
      <c r="AG28" s="220">
        <v>95.925482323746266</v>
      </c>
      <c r="AH28" s="217"/>
      <c r="AI28" s="220">
        <v>95.792883004205009</v>
      </c>
      <c r="AJ28" s="225"/>
      <c r="AK28" s="220">
        <v>96.6611853195663</v>
      </c>
      <c r="AL28" s="217"/>
      <c r="AM28" s="220">
        <v>95.652914973131757</v>
      </c>
      <c r="AN28" s="225"/>
      <c r="AO28" s="220">
        <v>96.866516008394271</v>
      </c>
      <c r="AP28" s="217"/>
      <c r="AQ28" s="220">
        <v>97.109851759779446</v>
      </c>
      <c r="AR28" s="62"/>
      <c r="AS28" s="220">
        <v>97.069956346355752</v>
      </c>
      <c r="AT28" s="62"/>
      <c r="AU28" s="220">
        <f t="shared" ref="AU28:AU51" si="14">T28/$T$27*100</f>
        <v>97.633326408874112</v>
      </c>
      <c r="AV28" s="220"/>
      <c r="AW28" s="220">
        <f>V28/SUM($V$28+$V$36)*100</f>
        <v>97.73811409828194</v>
      </c>
      <c r="AX28" s="220"/>
      <c r="AY28" s="220">
        <f>X28/SUM($X$28+$X$36)*100</f>
        <v>97.869855609605438</v>
      </c>
      <c r="AZ28" s="220"/>
      <c r="BA28" s="220">
        <f>Z28/SUM($Z$28+$Z$36)*100</f>
        <v>99.277978790160404</v>
      </c>
    </row>
    <row r="29" spans="1:53" s="38" customFormat="1" ht="12">
      <c r="A29" s="75" t="s">
        <v>18</v>
      </c>
      <c r="B29" s="200">
        <v>325130</v>
      </c>
      <c r="C29" s="165"/>
      <c r="D29" s="200">
        <v>284475</v>
      </c>
      <c r="E29" s="165"/>
      <c r="F29" s="200">
        <v>240686.47755744826</v>
      </c>
      <c r="G29" s="165"/>
      <c r="H29" s="199">
        <v>266561.49767591705</v>
      </c>
      <c r="I29" s="165"/>
      <c r="J29" s="200">
        <v>344449.71619734325</v>
      </c>
      <c r="K29" s="165"/>
      <c r="L29" s="200">
        <v>435344.90290029033</v>
      </c>
      <c r="M29" s="165"/>
      <c r="N29" s="200">
        <v>395007.002888093</v>
      </c>
      <c r="O29" s="165"/>
      <c r="P29" s="200">
        <v>332132.40066321992</v>
      </c>
      <c r="Q29" s="165"/>
      <c r="R29" s="200">
        <v>292460</v>
      </c>
      <c r="S29" s="165"/>
      <c r="T29" s="200">
        <v>325939.14309771231</v>
      </c>
      <c r="U29" s="165"/>
      <c r="V29" s="200">
        <v>291256.16547088331</v>
      </c>
      <c r="W29" s="302"/>
      <c r="X29" s="200">
        <v>241136</v>
      </c>
      <c r="Y29" s="474"/>
      <c r="Z29" s="200">
        <v>248916.22889999999</v>
      </c>
      <c r="AA29" s="474"/>
      <c r="AB29" s="302"/>
      <c r="AC29" s="220">
        <v>70.365625094685086</v>
      </c>
      <c r="AD29" s="217"/>
      <c r="AE29" s="220">
        <v>77.81960132072426</v>
      </c>
      <c r="AF29" s="217"/>
      <c r="AG29" s="220">
        <v>76.437124000701274</v>
      </c>
      <c r="AH29" s="217"/>
      <c r="AI29" s="220">
        <v>68.448583345072393</v>
      </c>
      <c r="AJ29" s="225"/>
      <c r="AK29" s="220">
        <v>69.606768222926149</v>
      </c>
      <c r="AL29" s="217"/>
      <c r="AM29" s="220">
        <v>68.449178127958405</v>
      </c>
      <c r="AN29" s="225"/>
      <c r="AO29" s="220">
        <v>68.673250642743909</v>
      </c>
      <c r="AP29" s="217"/>
      <c r="AQ29" s="220">
        <v>53.836690783497374</v>
      </c>
      <c r="AR29" s="62"/>
      <c r="AS29" s="220">
        <v>50.502155053323762</v>
      </c>
      <c r="AT29" s="67"/>
      <c r="AU29" s="220">
        <f t="shared" si="14"/>
        <v>46.202652513491266</v>
      </c>
      <c r="AV29" s="67"/>
      <c r="AW29" s="220">
        <f t="shared" ref="AW29:AW51" si="15">V29/SUM($V$28+$V$36)*100</f>
        <v>37.718159723296637</v>
      </c>
      <c r="AX29" s="220"/>
      <c r="AY29" s="220">
        <f t="shared" ref="AY29:AY51" si="16">X29/SUM($X$28+$X$36)*100</f>
        <v>33.24839780711914</v>
      </c>
      <c r="AZ29" s="220"/>
      <c r="BA29" s="220">
        <f t="shared" ref="BA29:BA51" si="17">Z29/SUM($Z$28+$Z$36)*100</f>
        <v>35.775748757489758</v>
      </c>
    </row>
    <row r="30" spans="1:53" s="38" customFormat="1" ht="12">
      <c r="A30" s="75" t="s">
        <v>21</v>
      </c>
      <c r="B30" s="200">
        <v>1225</v>
      </c>
      <c r="C30" s="165" t="s">
        <v>71</v>
      </c>
      <c r="D30" s="200">
        <v>511</v>
      </c>
      <c r="E30" s="165" t="s">
        <v>71</v>
      </c>
      <c r="F30" s="200">
        <v>1923.0104917071526</v>
      </c>
      <c r="G30" s="165" t="s">
        <v>71</v>
      </c>
      <c r="H30" s="199">
        <v>23347.617074973303</v>
      </c>
      <c r="I30" s="165"/>
      <c r="J30" s="200">
        <v>74454.971834355092</v>
      </c>
      <c r="K30" s="165"/>
      <c r="L30" s="200">
        <v>97388.90299279234</v>
      </c>
      <c r="M30" s="165"/>
      <c r="N30" s="200">
        <v>106343.20132760904</v>
      </c>
      <c r="O30" s="165"/>
      <c r="P30" s="200">
        <v>171371.5430488133</v>
      </c>
      <c r="Q30" s="165"/>
      <c r="R30" s="200">
        <v>196376</v>
      </c>
      <c r="S30" s="200"/>
      <c r="T30" s="200">
        <v>281745.47727575881</v>
      </c>
      <c r="U30" s="165"/>
      <c r="V30" s="200">
        <v>378047.48787335842</v>
      </c>
      <c r="W30" s="302"/>
      <c r="X30" s="200">
        <v>388291</v>
      </c>
      <c r="Y30" s="474"/>
      <c r="Z30" s="200">
        <v>393332.42989999999</v>
      </c>
      <c r="AA30" s="474"/>
      <c r="AB30" s="302"/>
      <c r="AC30" s="220">
        <v>0.26511823191027967</v>
      </c>
      <c r="AD30" s="217"/>
      <c r="AE30" s="220">
        <v>0.13978668169396291</v>
      </c>
      <c r="AF30" s="217"/>
      <c r="AG30" s="220">
        <v>0.61070897252291612</v>
      </c>
      <c r="AH30" s="217"/>
      <c r="AI30" s="220">
        <v>5.995281866281057</v>
      </c>
      <c r="AJ30" s="225"/>
      <c r="AK30" s="220">
        <v>15.045940593979862</v>
      </c>
      <c r="AL30" s="217"/>
      <c r="AM30" s="220">
        <v>15.312434633389749</v>
      </c>
      <c r="AN30" s="225"/>
      <c r="AO30" s="220">
        <v>18.488111009494233</v>
      </c>
      <c r="AP30" s="217"/>
      <c r="AQ30" s="220">
        <v>27.778309956471098</v>
      </c>
      <c r="AR30" s="62"/>
      <c r="AS30" s="220">
        <v>33.910316627065257</v>
      </c>
      <c r="AT30" s="67"/>
      <c r="AU30" s="220">
        <f t="shared" si="14"/>
        <v>39.938094762423766</v>
      </c>
      <c r="AV30" s="67"/>
      <c r="AW30" s="220">
        <f t="shared" si="15"/>
        <v>48.957780885238869</v>
      </c>
      <c r="AX30" s="220"/>
      <c r="AY30" s="220">
        <f>X30/SUM($X$28+$X$36)*100</f>
        <v>53.538474690316249</v>
      </c>
      <c r="AZ30" s="220"/>
      <c r="BA30" s="220">
        <f t="shared" si="17"/>
        <v>56.532120273799279</v>
      </c>
    </row>
    <row r="31" spans="1:53" s="38" customFormat="1" ht="12">
      <c r="A31" s="75" t="s">
        <v>19</v>
      </c>
      <c r="B31" s="200">
        <v>85087</v>
      </c>
      <c r="C31" s="165"/>
      <c r="D31" s="200">
        <v>55574</v>
      </c>
      <c r="E31" s="165"/>
      <c r="F31" s="200">
        <v>46265.932723077305</v>
      </c>
      <c r="G31" s="165"/>
      <c r="H31" s="199">
        <v>47391.999436470709</v>
      </c>
      <c r="I31" s="165"/>
      <c r="J31" s="200">
        <v>37121.563809325147</v>
      </c>
      <c r="K31" s="165"/>
      <c r="L31" s="200">
        <v>44397.167375419122</v>
      </c>
      <c r="M31" s="165"/>
      <c r="N31" s="200">
        <v>48844.59308708398</v>
      </c>
      <c r="O31" s="165"/>
      <c r="P31" s="200">
        <v>73052.419193703332</v>
      </c>
      <c r="Q31" s="165"/>
      <c r="R31" s="200">
        <v>56694</v>
      </c>
      <c r="S31" s="165"/>
      <c r="T31" s="200">
        <v>64049.593931797841</v>
      </c>
      <c r="U31" s="165"/>
      <c r="V31" s="200">
        <v>63877.094596152732</v>
      </c>
      <c r="W31" s="302"/>
      <c r="X31" s="200">
        <v>60622</v>
      </c>
      <c r="Y31" s="474"/>
      <c r="Z31" s="200">
        <v>39146.112289999997</v>
      </c>
      <c r="AA31" s="474"/>
      <c r="AB31" s="302"/>
      <c r="AC31" s="220">
        <v>18.41478775391834</v>
      </c>
      <c r="AD31" s="217"/>
      <c r="AE31" s="220">
        <v>15.202553910881203</v>
      </c>
      <c r="AF31" s="217"/>
      <c r="AG31" s="220">
        <v>14.693118086444503</v>
      </c>
      <c r="AH31" s="217"/>
      <c r="AI31" s="220">
        <v>12.169481532778642</v>
      </c>
      <c r="AJ31" s="225"/>
      <c r="AK31" s="220">
        <v>7.5015654437870856</v>
      </c>
      <c r="AL31" s="217"/>
      <c r="AM31" s="220">
        <v>6.9805563308797378</v>
      </c>
      <c r="AN31" s="225"/>
      <c r="AO31" s="220">
        <v>8.4917911811362128</v>
      </c>
      <c r="AP31" s="217"/>
      <c r="AQ31" s="220">
        <v>11.841363550392575</v>
      </c>
      <c r="AR31" s="62"/>
      <c r="AS31" s="220">
        <v>9.7899513731557715</v>
      </c>
      <c r="AT31" s="67"/>
      <c r="AU31" s="220">
        <f t="shared" si="14"/>
        <v>9.0791830153824957</v>
      </c>
      <c r="AV31" s="67"/>
      <c r="AW31" s="220">
        <f t="shared" si="15"/>
        <v>8.2721904023648065</v>
      </c>
      <c r="AX31" s="220"/>
      <c r="AY31" s="220">
        <f>X31/SUM($X$28+$X$36)*100</f>
        <v>8.3587036853193908</v>
      </c>
      <c r="AZ31" s="220"/>
      <c r="BA31" s="220">
        <f t="shared" si="17"/>
        <v>5.6263164692333252</v>
      </c>
    </row>
    <row r="32" spans="1:53" s="38" customFormat="1" ht="12">
      <c r="A32" s="75" t="s">
        <v>20</v>
      </c>
      <c r="B32" s="200">
        <v>21729</v>
      </c>
      <c r="C32" s="165"/>
      <c r="D32" s="200">
        <v>14532</v>
      </c>
      <c r="E32" s="165"/>
      <c r="F32" s="200">
        <v>12651.672667551142</v>
      </c>
      <c r="G32" s="165"/>
      <c r="H32" s="199">
        <v>26539.693167727557</v>
      </c>
      <c r="I32" s="165"/>
      <c r="J32" s="200">
        <v>21962.478867535654</v>
      </c>
      <c r="K32" s="165"/>
      <c r="L32" s="200">
        <v>30707.706446664288</v>
      </c>
      <c r="M32" s="165"/>
      <c r="N32" s="200">
        <v>6736.5927010858877</v>
      </c>
      <c r="O32" s="165"/>
      <c r="P32" s="200">
        <v>20966.319579885814</v>
      </c>
      <c r="Q32" s="165"/>
      <c r="R32" s="200">
        <v>15497</v>
      </c>
      <c r="S32" s="165"/>
      <c r="T32" s="200">
        <v>16402.753780355437</v>
      </c>
      <c r="U32" s="165"/>
      <c r="V32" s="200">
        <v>12980.707751602196</v>
      </c>
      <c r="W32" s="302"/>
      <c r="X32" s="200">
        <v>14869</v>
      </c>
      <c r="Y32" s="474"/>
      <c r="Z32" s="200">
        <v>6370.0624850000004</v>
      </c>
      <c r="AA32" s="474"/>
      <c r="AB32" s="302"/>
      <c r="AC32" s="220">
        <v>4.7026563764722171</v>
      </c>
      <c r="AD32" s="217"/>
      <c r="AE32" s="220">
        <v>3.9753034410502326</v>
      </c>
      <c r="AF32" s="217"/>
      <c r="AG32" s="220">
        <v>4.0179136041203956</v>
      </c>
      <c r="AH32" s="217"/>
      <c r="AI32" s="220">
        <v>6.814954205998867</v>
      </c>
      <c r="AJ32" s="225"/>
      <c r="AK32" s="220">
        <v>4.4382012939665731</v>
      </c>
      <c r="AL32" s="217"/>
      <c r="AM32" s="220">
        <v>4.8281655635926786</v>
      </c>
      <c r="AN32" s="225"/>
      <c r="AO32" s="220">
        <v>1.1711785250825375</v>
      </c>
      <c r="AP32" s="217"/>
      <c r="AQ32" s="220">
        <v>3.3985159588053913</v>
      </c>
      <c r="AR32" s="62"/>
      <c r="AS32" s="220">
        <v>2.6760305575509751</v>
      </c>
      <c r="AT32" s="67"/>
      <c r="AU32" s="220">
        <f t="shared" si="14"/>
        <v>2.3251295501839242</v>
      </c>
      <c r="AV32" s="67"/>
      <c r="AW32" s="220">
        <f t="shared" si="15"/>
        <v>1.6810233270248565</v>
      </c>
      <c r="AX32" s="220"/>
      <c r="AY32" s="220">
        <f t="shared" si="16"/>
        <v>2.0501726286993831</v>
      </c>
      <c r="AZ32" s="220"/>
      <c r="BA32" s="220">
        <f t="shared" si="17"/>
        <v>0.91554398055911945</v>
      </c>
    </row>
    <row r="33" spans="1:53" s="38" customFormat="1" ht="12">
      <c r="A33" s="75" t="s">
        <v>90</v>
      </c>
      <c r="B33" s="200">
        <v>108</v>
      </c>
      <c r="C33" s="165" t="s">
        <v>71</v>
      </c>
      <c r="D33" s="200">
        <v>0</v>
      </c>
      <c r="E33" s="165"/>
      <c r="F33" s="200">
        <v>0</v>
      </c>
      <c r="G33" s="165"/>
      <c r="H33" s="200">
        <v>0</v>
      </c>
      <c r="I33" s="165"/>
      <c r="J33" s="200">
        <v>0</v>
      </c>
      <c r="K33" s="165"/>
      <c r="L33" s="200">
        <v>0</v>
      </c>
      <c r="M33" s="67"/>
      <c r="N33" s="200">
        <v>18.584</v>
      </c>
      <c r="O33" s="165" t="s">
        <v>71</v>
      </c>
      <c r="P33" s="200">
        <v>19.874399999999998</v>
      </c>
      <c r="Q33" s="165" t="s">
        <v>71</v>
      </c>
      <c r="R33" s="200">
        <v>697</v>
      </c>
      <c r="S33" s="165" t="s">
        <v>71</v>
      </c>
      <c r="T33" s="200">
        <v>70.477736539731438</v>
      </c>
      <c r="U33" s="246" t="s">
        <v>71</v>
      </c>
      <c r="V33" s="200">
        <v>4095.5501228800354</v>
      </c>
      <c r="W33" s="302"/>
      <c r="X33" s="200">
        <v>3906</v>
      </c>
      <c r="Y33" s="474"/>
      <c r="Z33" s="200">
        <v>1964.0754870000001</v>
      </c>
      <c r="AA33" s="474"/>
      <c r="AB33" s="302"/>
      <c r="AC33" s="220">
        <v>2.3373689017396084E-2</v>
      </c>
      <c r="AD33" s="217"/>
      <c r="AE33" s="220">
        <v>0</v>
      </c>
      <c r="AF33" s="217"/>
      <c r="AG33" s="220">
        <v>0</v>
      </c>
      <c r="AH33" s="217"/>
      <c r="AI33" s="220">
        <v>0</v>
      </c>
      <c r="AJ33" s="225"/>
      <c r="AK33" s="220">
        <v>0</v>
      </c>
      <c r="AL33" s="217"/>
      <c r="AM33" s="220">
        <v>0</v>
      </c>
      <c r="AN33" s="225"/>
      <c r="AO33" s="220">
        <v>3.2308887706132944E-3</v>
      </c>
      <c r="AP33" s="217"/>
      <c r="AQ33" s="220">
        <v>3.2215222759687475E-3</v>
      </c>
      <c r="AR33" s="62"/>
      <c r="AS33" s="220">
        <v>0.12035834668729624</v>
      </c>
      <c r="AT33" s="67"/>
      <c r="AU33" s="220">
        <f t="shared" si="14"/>
        <v>9.9903875930189047E-3</v>
      </c>
      <c r="AV33" s="67"/>
      <c r="AW33" s="220">
        <f t="shared" si="15"/>
        <v>0.53038057903361113</v>
      </c>
      <c r="AX33" s="220"/>
      <c r="AY33" s="220">
        <f t="shared" si="16"/>
        <v>0.53856845031271716</v>
      </c>
      <c r="AZ33" s="220"/>
      <c r="BA33" s="220">
        <f t="shared" si="17"/>
        <v>0.28228883056028153</v>
      </c>
    </row>
    <row r="34" spans="1:53" s="38" customFormat="1" ht="12">
      <c r="A34" s="75" t="s">
        <v>22</v>
      </c>
      <c r="B34" s="200">
        <v>885</v>
      </c>
      <c r="C34" s="165" t="s">
        <v>71</v>
      </c>
      <c r="D34" s="200">
        <v>0</v>
      </c>
      <c r="E34" s="165"/>
      <c r="F34" s="200">
        <v>524.6484375</v>
      </c>
      <c r="G34" s="165" t="s">
        <v>71</v>
      </c>
      <c r="H34" s="199">
        <v>2809.8809683619925</v>
      </c>
      <c r="I34" s="165" t="s">
        <v>71</v>
      </c>
      <c r="J34" s="200">
        <v>195.23938033307206</v>
      </c>
      <c r="K34" s="165" t="s">
        <v>71</v>
      </c>
      <c r="L34" s="200">
        <v>302.2550621625744</v>
      </c>
      <c r="M34" s="165" t="s">
        <v>71</v>
      </c>
      <c r="N34" s="200">
        <v>224.06116363636363</v>
      </c>
      <c r="O34" s="165" t="s">
        <v>71</v>
      </c>
      <c r="P34" s="200">
        <v>606.43982727555544</v>
      </c>
      <c r="Q34" s="165" t="s">
        <v>71</v>
      </c>
      <c r="R34" s="200">
        <v>322</v>
      </c>
      <c r="S34" s="165" t="s">
        <v>71</v>
      </c>
      <c r="T34" s="200">
        <v>518.6739982977025</v>
      </c>
      <c r="U34" s="246" t="s">
        <v>71</v>
      </c>
      <c r="V34" s="200">
        <v>3627.0184669641171</v>
      </c>
      <c r="W34" s="302"/>
      <c r="X34" s="200">
        <v>555</v>
      </c>
      <c r="Y34" s="474" t="s">
        <v>71</v>
      </c>
      <c r="Z34" s="200">
        <v>911.41255450000006</v>
      </c>
      <c r="AA34" s="474" t="s">
        <v>71</v>
      </c>
      <c r="AB34" s="302"/>
      <c r="AC34" s="220">
        <v>0.19153439611477346</v>
      </c>
      <c r="AD34" s="217"/>
      <c r="AE34" s="220">
        <v>0</v>
      </c>
      <c r="AF34" s="217"/>
      <c r="AG34" s="220">
        <v>0.1666176599571938</v>
      </c>
      <c r="AH34" s="217"/>
      <c r="AI34" s="220">
        <v>0.72153095375572374</v>
      </c>
      <c r="AJ34" s="225"/>
      <c r="AK34" s="220">
        <v>3.9454183457784751E-2</v>
      </c>
      <c r="AL34" s="217"/>
      <c r="AM34" s="220">
        <v>4.7523493331864612E-2</v>
      </c>
      <c r="AN34" s="225"/>
      <c r="AO34" s="220">
        <v>3.8953761166771149E-2</v>
      </c>
      <c r="AP34" s="217"/>
      <c r="AQ34" s="220">
        <v>9.8300296492112541E-2</v>
      </c>
      <c r="AR34" s="62"/>
      <c r="AS34" s="220">
        <v>5.5603138641763826E-2</v>
      </c>
      <c r="AT34" s="67"/>
      <c r="AU34" s="220">
        <f t="shared" si="14"/>
        <v>7.3523278865428504E-2</v>
      </c>
      <c r="AV34" s="67"/>
      <c r="AW34" s="220">
        <f t="shared" si="15"/>
        <v>0.4697049473102925</v>
      </c>
      <c r="AX34" s="220"/>
      <c r="AY34" s="220">
        <f t="shared" si="16"/>
        <v>7.6524703001422945E-2</v>
      </c>
      <c r="AZ34" s="220"/>
      <c r="BA34" s="220">
        <f t="shared" si="17"/>
        <v>0.13099373515462231</v>
      </c>
    </row>
    <row r="35" spans="1:53" s="38" customFormat="1" ht="12">
      <c r="A35" s="75" t="s">
        <v>102</v>
      </c>
      <c r="B35" s="200">
        <v>0</v>
      </c>
      <c r="C35" s="165"/>
      <c r="D35" s="200">
        <v>0</v>
      </c>
      <c r="E35" s="165"/>
      <c r="F35" s="200">
        <v>0</v>
      </c>
      <c r="G35" s="165"/>
      <c r="H35" s="199">
        <v>6398.586218372704</v>
      </c>
      <c r="I35" s="165" t="s">
        <v>71</v>
      </c>
      <c r="J35" s="200">
        <v>144.77150691686595</v>
      </c>
      <c r="K35" s="165" t="s">
        <v>71</v>
      </c>
      <c r="L35" s="200">
        <v>222.96556435999997</v>
      </c>
      <c r="M35" s="165" t="s">
        <v>71</v>
      </c>
      <c r="N35" s="200">
        <v>0</v>
      </c>
      <c r="O35" s="165"/>
      <c r="P35" s="200">
        <v>946.67064025986099</v>
      </c>
      <c r="Q35" s="165" t="s">
        <v>71</v>
      </c>
      <c r="R35" s="200">
        <v>90</v>
      </c>
      <c r="S35" s="165" t="s">
        <v>71</v>
      </c>
      <c r="T35" s="200">
        <v>33.529600000000002</v>
      </c>
      <c r="U35" s="246" t="s">
        <v>71</v>
      </c>
      <c r="V35" s="246">
        <v>840.71683639384537</v>
      </c>
      <c r="W35" s="246" t="s">
        <v>71</v>
      </c>
      <c r="X35" s="200">
        <v>428</v>
      </c>
      <c r="Y35" s="476" t="s">
        <v>71</v>
      </c>
      <c r="Z35" s="200">
        <v>104.13381819999999</v>
      </c>
      <c r="AA35" s="476" t="s">
        <v>71</v>
      </c>
      <c r="AB35" s="246"/>
      <c r="AC35" s="220">
        <v>0</v>
      </c>
      <c r="AD35" s="217"/>
      <c r="AE35" s="220">
        <v>0</v>
      </c>
      <c r="AF35" s="217"/>
      <c r="AG35" s="220">
        <v>0</v>
      </c>
      <c r="AH35" s="217"/>
      <c r="AI35" s="220">
        <v>1.643051100318323</v>
      </c>
      <c r="AJ35" s="225"/>
      <c r="AK35" s="220">
        <v>2.9255581448854047E-2</v>
      </c>
      <c r="AL35" s="217"/>
      <c r="AM35" s="220">
        <v>3.5056823979340151E-2</v>
      </c>
      <c r="AN35" s="225"/>
      <c r="AO35" s="220">
        <v>0</v>
      </c>
      <c r="AP35" s="217"/>
      <c r="AQ35" s="220">
        <v>0.15344969184492308</v>
      </c>
      <c r="AR35" s="62"/>
      <c r="AS35" s="220">
        <v>1.5541249930927778E-2</v>
      </c>
      <c r="AT35" s="67"/>
      <c r="AU35" s="220">
        <f t="shared" si="14"/>
        <v>4.7529009341843306E-3</v>
      </c>
      <c r="AV35" s="67"/>
      <c r="AW35" s="220">
        <f>V35/SUM($V$28+$V$36)*100</f>
        <v>0.10887423401286851</v>
      </c>
      <c r="AX35" s="220"/>
      <c r="AY35" s="220">
        <f t="shared" si="16"/>
        <v>5.9013644837133367E-2</v>
      </c>
      <c r="AZ35" s="220"/>
      <c r="BA35" s="220">
        <f t="shared" si="17"/>
        <v>1.4966743364001344E-2</v>
      </c>
    </row>
    <row r="36" spans="1:53" s="4" customFormat="1" ht="12">
      <c r="A36" s="114" t="s">
        <v>91</v>
      </c>
      <c r="B36" s="199">
        <v>27894</v>
      </c>
      <c r="C36" s="165"/>
      <c r="D36" s="199">
        <v>10465</v>
      </c>
      <c r="E36" s="165"/>
      <c r="F36" s="199">
        <v>12829.90850406762</v>
      </c>
      <c r="G36" s="165"/>
      <c r="H36" s="199">
        <v>16383.90968069104</v>
      </c>
      <c r="I36" s="165"/>
      <c r="J36" s="199">
        <v>16522.154360445125</v>
      </c>
      <c r="K36" s="165"/>
      <c r="L36" s="199">
        <v>27647.977093069971</v>
      </c>
      <c r="M36" s="62"/>
      <c r="N36" s="199">
        <v>18023.729888091133</v>
      </c>
      <c r="O36" s="62"/>
      <c r="P36" s="199">
        <v>17830.06829222263</v>
      </c>
      <c r="Q36" s="62"/>
      <c r="R36" s="199">
        <v>16968</v>
      </c>
      <c r="S36" s="62"/>
      <c r="T36" s="200">
        <f>SUM(T37:T51)</f>
        <v>16695.828492927176</v>
      </c>
      <c r="U36" s="200"/>
      <c r="V36" s="200">
        <f>SUM(V37:V51)</f>
        <v>17466.075208864324</v>
      </c>
      <c r="W36" s="200"/>
      <c r="X36" s="200">
        <f t="shared" ref="X36" si="18">SUM(X37:X51)</f>
        <v>15449</v>
      </c>
      <c r="Y36" s="200"/>
      <c r="Z36" s="200">
        <f>SUM(Z37:Z51)</f>
        <v>5023.5928801199998</v>
      </c>
      <c r="AA36" s="476"/>
      <c r="AB36" s="246"/>
      <c r="AC36" s="220">
        <v>6.0369044578819109</v>
      </c>
      <c r="AD36" s="217"/>
      <c r="AE36" s="220">
        <v>2.8627546456503361</v>
      </c>
      <c r="AF36" s="217"/>
      <c r="AG36" s="220">
        <v>4.0745176762537252</v>
      </c>
      <c r="AH36" s="217"/>
      <c r="AI36" s="220">
        <v>4.2071169957949968</v>
      </c>
      <c r="AJ36" s="225"/>
      <c r="AK36" s="220">
        <v>3.3388146804337033</v>
      </c>
      <c r="AL36" s="217"/>
      <c r="AM36" s="220">
        <v>4.3470850268682391</v>
      </c>
      <c r="AN36" s="225"/>
      <c r="AO36" s="220">
        <v>3.1334839916057282</v>
      </c>
      <c r="AP36" s="217"/>
      <c r="AQ36" s="220">
        <v>2.8901482402205474</v>
      </c>
      <c r="AR36" s="62"/>
      <c r="AS36" s="220">
        <v>2.9300436536442502</v>
      </c>
      <c r="AT36" s="62"/>
      <c r="AU36" s="220">
        <f t="shared" si="14"/>
        <v>2.3666735911258985</v>
      </c>
      <c r="AV36" s="62"/>
      <c r="AW36" s="220">
        <f t="shared" si="15"/>
        <v>2.2618859017180695</v>
      </c>
      <c r="AX36" s="220"/>
      <c r="AY36" s="220">
        <f>X36/SUM($X$28+$X$36)*100</f>
        <v>2.1301443903945638</v>
      </c>
      <c r="AZ36" s="220"/>
      <c r="BA36" s="220">
        <f>Z36/SUM($Z$28+$Z$36)*100</f>
        <v>0.72202120983959484</v>
      </c>
    </row>
    <row r="37" spans="1:53" s="38" customFormat="1" ht="12">
      <c r="A37" s="75" t="s">
        <v>87</v>
      </c>
      <c r="B37" s="200">
        <v>9597</v>
      </c>
      <c r="C37" s="165" t="s">
        <v>71</v>
      </c>
      <c r="D37" s="200">
        <v>6953</v>
      </c>
      <c r="E37" s="165"/>
      <c r="F37" s="200">
        <v>8119.8855076770942</v>
      </c>
      <c r="G37" s="165"/>
      <c r="H37" s="200">
        <v>13262.374257027755</v>
      </c>
      <c r="I37" s="165"/>
      <c r="J37" s="200">
        <v>6136.4227025959044</v>
      </c>
      <c r="K37" s="165"/>
      <c r="L37" s="200">
        <v>11905.308337222148</v>
      </c>
      <c r="M37" s="67"/>
      <c r="N37" s="200">
        <v>8135.0356916673873</v>
      </c>
      <c r="O37" s="67"/>
      <c r="P37" s="200">
        <v>8471.0499228278422</v>
      </c>
      <c r="Q37" s="67"/>
      <c r="R37" s="200">
        <v>8537</v>
      </c>
      <c r="S37" s="67"/>
      <c r="T37" s="200">
        <v>8379.5309582487225</v>
      </c>
      <c r="U37" s="67"/>
      <c r="V37" s="200">
        <v>4756.294715</v>
      </c>
      <c r="W37" s="246"/>
      <c r="X37" s="246">
        <v>5617</v>
      </c>
      <c r="Y37" s="476"/>
      <c r="Z37" s="476">
        <v>1995.7222360000001</v>
      </c>
      <c r="AA37" s="476"/>
      <c r="AB37" s="246"/>
      <c r="AC37" s="220">
        <v>2.0770119768513911</v>
      </c>
      <c r="AD37" s="217"/>
      <c r="AE37" s="220">
        <v>1.902028958548188</v>
      </c>
      <c r="AF37" s="217"/>
      <c r="AG37" s="220">
        <v>2.5787102861799487</v>
      </c>
      <c r="AH37" s="217"/>
      <c r="AI37" s="220">
        <v>3.4055583330695054</v>
      </c>
      <c r="AJ37" s="225"/>
      <c r="AK37" s="220">
        <v>1.2400548837519689</v>
      </c>
      <c r="AL37" s="217"/>
      <c r="AM37" s="220">
        <v>1.871868869059506</v>
      </c>
      <c r="AN37" s="225"/>
      <c r="AO37" s="220">
        <v>1.4143023818740053</v>
      </c>
      <c r="AP37" s="217"/>
      <c r="AQ37" s="220">
        <v>1.3731069127738815</v>
      </c>
      <c r="AR37" s="62"/>
      <c r="AS37" s="220">
        <v>1.4741738962258939</v>
      </c>
      <c r="AT37" s="67"/>
      <c r="AU37" s="220">
        <f t="shared" si="14"/>
        <v>1.1878185400209624</v>
      </c>
      <c r="AV37" s="67"/>
      <c r="AW37" s="220">
        <f t="shared" si="15"/>
        <v>0.61594810692299673</v>
      </c>
      <c r="AX37" s="220"/>
      <c r="AY37" s="220">
        <f t="shared" si="16"/>
        <v>0.77448514731350027</v>
      </c>
      <c r="AZ37" s="220"/>
      <c r="BA37" s="220">
        <f t="shared" si="17"/>
        <v>0.28683729309411732</v>
      </c>
    </row>
    <row r="38" spans="1:53" s="38" customFormat="1" ht="12">
      <c r="A38" s="75" t="s">
        <v>23</v>
      </c>
      <c r="B38" s="200">
        <v>5601</v>
      </c>
      <c r="C38" s="165" t="s">
        <v>71</v>
      </c>
      <c r="D38" s="200">
        <v>1131</v>
      </c>
      <c r="E38" s="165" t="s">
        <v>71</v>
      </c>
      <c r="F38" s="200">
        <v>2053.7656253871046</v>
      </c>
      <c r="G38" s="165"/>
      <c r="H38" s="200">
        <v>1712.3398458331253</v>
      </c>
      <c r="I38" s="165" t="s">
        <v>71</v>
      </c>
      <c r="J38" s="200">
        <v>1182.2873946562875</v>
      </c>
      <c r="K38" s="165" t="s">
        <v>71</v>
      </c>
      <c r="L38" s="200">
        <v>8513.3843542987834</v>
      </c>
      <c r="M38" s="165" t="s">
        <v>71</v>
      </c>
      <c r="N38" s="200">
        <v>5449.3327533333313</v>
      </c>
      <c r="O38" s="165" t="s">
        <v>71</v>
      </c>
      <c r="P38" s="200">
        <v>2470.3280167248558</v>
      </c>
      <c r="Q38" s="165"/>
      <c r="R38" s="200">
        <v>3781</v>
      </c>
      <c r="S38" s="165"/>
      <c r="T38" s="200">
        <v>3335.742490687287</v>
      </c>
      <c r="U38" s="165"/>
      <c r="V38" s="200">
        <v>6314.4182228084892</v>
      </c>
      <c r="W38" s="246"/>
      <c r="X38" s="246">
        <v>3696</v>
      </c>
      <c r="Y38" s="476"/>
      <c r="Z38" s="476">
        <v>609.40846610000006</v>
      </c>
      <c r="AA38" s="476" t="s">
        <v>71</v>
      </c>
      <c r="AB38" s="246"/>
      <c r="AC38" s="220">
        <v>1.2121854832077359</v>
      </c>
      <c r="AD38" s="217"/>
      <c r="AE38" s="220">
        <v>0.30939087474730342</v>
      </c>
      <c r="AF38" s="217"/>
      <c r="AG38" s="220">
        <v>0.65223414031900562</v>
      </c>
      <c r="AH38" s="217"/>
      <c r="AI38" s="220">
        <v>0.43970054818305587</v>
      </c>
      <c r="AJ38" s="225"/>
      <c r="AK38" s="220">
        <v>0.23891790523519718</v>
      </c>
      <c r="AL38" s="217"/>
      <c r="AM38" s="220">
        <v>1.3385574478005056</v>
      </c>
      <c r="AN38" s="225"/>
      <c r="AO38" s="220">
        <v>0.94738420146792313</v>
      </c>
      <c r="AP38" s="217"/>
      <c r="AQ38" s="220">
        <v>0.4004255089375689</v>
      </c>
      <c r="AR38" s="62"/>
      <c r="AS38" s="220">
        <v>0.65290517765375478</v>
      </c>
      <c r="AT38" s="67"/>
      <c r="AU38" s="220">
        <f t="shared" si="14"/>
        <v>0.47284947032430957</v>
      </c>
      <c r="AV38" s="67"/>
      <c r="AW38" s="220">
        <f t="shared" si="15"/>
        <v>0.81772770269955031</v>
      </c>
      <c r="AX38" s="220"/>
      <c r="AY38" s="220">
        <f t="shared" si="16"/>
        <v>0.50961315728515177</v>
      </c>
      <c r="AZ38" s="220"/>
      <c r="BA38" s="220">
        <f t="shared" si="17"/>
        <v>8.7587877537063305E-2</v>
      </c>
    </row>
    <row r="39" spans="1:53" s="38" customFormat="1" ht="12">
      <c r="A39" s="75" t="s">
        <v>92</v>
      </c>
      <c r="B39" s="200">
        <v>8541</v>
      </c>
      <c r="C39" s="165" t="s">
        <v>71</v>
      </c>
      <c r="D39" s="200">
        <v>420</v>
      </c>
      <c r="E39" s="165" t="s">
        <v>71</v>
      </c>
      <c r="F39" s="200">
        <v>663.36120217803023</v>
      </c>
      <c r="G39" s="165" t="s">
        <v>71</v>
      </c>
      <c r="H39" s="200">
        <v>851.1145880940926</v>
      </c>
      <c r="I39" s="165" t="s">
        <v>71</v>
      </c>
      <c r="J39" s="200">
        <v>5152.6275993175095</v>
      </c>
      <c r="K39" s="165" t="s">
        <v>71</v>
      </c>
      <c r="L39" s="200">
        <v>2437.1774052546284</v>
      </c>
      <c r="M39" s="67"/>
      <c r="N39" s="200">
        <v>1872.6661010317455</v>
      </c>
      <c r="O39" s="67"/>
      <c r="P39" s="200">
        <v>3432.1701316140143</v>
      </c>
      <c r="Q39" s="67"/>
      <c r="R39" s="200">
        <v>2325</v>
      </c>
      <c r="S39" s="67"/>
      <c r="T39" s="200">
        <v>1801.7429598215776</v>
      </c>
      <c r="U39" s="246" t="s">
        <v>71</v>
      </c>
      <c r="V39" s="200">
        <v>2935.9820282916958</v>
      </c>
      <c r="W39" s="246" t="s">
        <v>71</v>
      </c>
      <c r="X39" s="246">
        <v>381</v>
      </c>
      <c r="Y39" s="476" t="s">
        <v>71</v>
      </c>
      <c r="Z39" s="476">
        <v>411.66885059999998</v>
      </c>
      <c r="AA39" s="476" t="s">
        <v>71</v>
      </c>
      <c r="AB39" s="246"/>
      <c r="AC39" s="220">
        <v>1.848469239792407</v>
      </c>
      <c r="AD39" s="217"/>
      <c r="AE39" s="220">
        <v>0.11489316303613391</v>
      </c>
      <c r="AF39" s="217"/>
      <c r="AG39" s="220">
        <v>0.21067000931131968</v>
      </c>
      <c r="AH39" s="217"/>
      <c r="AI39" s="220">
        <v>0.2185521477306317</v>
      </c>
      <c r="AJ39" s="225"/>
      <c r="AK39" s="220">
        <v>1.0412485137286713</v>
      </c>
      <c r="AL39" s="217"/>
      <c r="AM39" s="220">
        <v>0.38319683825474338</v>
      </c>
      <c r="AN39" s="225"/>
      <c r="AO39" s="220">
        <v>0.32556908506950322</v>
      </c>
      <c r="AP39" s="217"/>
      <c r="AQ39" s="220">
        <v>0.55633440676997226</v>
      </c>
      <c r="AR39" s="62"/>
      <c r="AS39" s="220">
        <v>0.40148228988230095</v>
      </c>
      <c r="AT39" s="67"/>
      <c r="AU39" s="220">
        <f t="shared" si="14"/>
        <v>0.25540137063657231</v>
      </c>
      <c r="AV39" s="67"/>
      <c r="AW39" s="220">
        <f t="shared" si="15"/>
        <v>0.38021457471569026</v>
      </c>
      <c r="AX39" s="220"/>
      <c r="AY39" s="220">
        <f t="shared" si="16"/>
        <v>5.2533174492868727E-2</v>
      </c>
      <c r="AZ39" s="220"/>
      <c r="BA39" s="220">
        <f t="shared" si="17"/>
        <v>5.9167541768708629E-2</v>
      </c>
    </row>
    <row r="40" spans="1:53" s="38" customFormat="1" ht="12">
      <c r="A40" s="75" t="s">
        <v>24</v>
      </c>
      <c r="B40" s="200">
        <v>1453</v>
      </c>
      <c r="C40" s="165" t="s">
        <v>71</v>
      </c>
      <c r="D40" s="200">
        <v>374</v>
      </c>
      <c r="E40" s="165" t="s">
        <v>71</v>
      </c>
      <c r="F40" s="200">
        <v>85.129998243023948</v>
      </c>
      <c r="G40" s="165" t="s">
        <v>71</v>
      </c>
      <c r="H40" s="200">
        <v>343.42224073505787</v>
      </c>
      <c r="I40" s="165" t="s">
        <v>71</v>
      </c>
      <c r="J40" s="200">
        <v>3418.5253667308916</v>
      </c>
      <c r="K40" s="165" t="s">
        <v>71</v>
      </c>
      <c r="L40" s="200">
        <v>3772.7492862359186</v>
      </c>
      <c r="M40" s="165" t="s">
        <v>71</v>
      </c>
      <c r="N40" s="200">
        <v>1598.5245544444444</v>
      </c>
      <c r="O40" s="165" t="s">
        <v>71</v>
      </c>
      <c r="P40" s="200">
        <v>1150.6561934505341</v>
      </c>
      <c r="Q40" s="165" t="s">
        <v>71</v>
      </c>
      <c r="R40" s="200">
        <v>1038</v>
      </c>
      <c r="S40" s="165" t="s">
        <v>71</v>
      </c>
      <c r="T40" s="200">
        <v>1266.4795669955076</v>
      </c>
      <c r="U40" s="246" t="s">
        <v>71</v>
      </c>
      <c r="V40" s="200">
        <v>1205.9569429999999</v>
      </c>
      <c r="W40" s="246" t="s">
        <v>71</v>
      </c>
      <c r="X40" s="246">
        <v>1921</v>
      </c>
      <c r="Y40" s="476"/>
      <c r="Z40" s="476">
        <v>346.70368029999997</v>
      </c>
      <c r="AA40" s="476" t="s">
        <v>71</v>
      </c>
      <c r="AB40" s="246"/>
      <c r="AC40" s="220">
        <v>0.31446268650256032</v>
      </c>
      <c r="AD40" s="217"/>
      <c r="AE40" s="220">
        <v>0.10230962613217637</v>
      </c>
      <c r="AF40" s="217"/>
      <c r="AG40" s="220">
        <v>2.7035553878710764E-2</v>
      </c>
      <c r="AH40" s="217"/>
      <c r="AI40" s="220">
        <v>8.818515079054827E-2</v>
      </c>
      <c r="AJ40" s="225"/>
      <c r="AK40" s="220">
        <v>0.69081927398047926</v>
      </c>
      <c r="AL40" s="217"/>
      <c r="AM40" s="220">
        <v>0.59318849538669549</v>
      </c>
      <c r="AN40" s="225"/>
      <c r="AO40" s="220">
        <v>0.27790868663926899</v>
      </c>
      <c r="AP40" s="217"/>
      <c r="AQ40" s="220">
        <v>0.18651453926570363</v>
      </c>
      <c r="AR40" s="62"/>
      <c r="AS40" s="220">
        <v>0.1792424158700337</v>
      </c>
      <c r="AT40" s="67"/>
      <c r="AU40" s="220">
        <f t="shared" si="14"/>
        <v>0.1795265054488665</v>
      </c>
      <c r="AV40" s="67"/>
      <c r="AW40" s="220">
        <f t="shared" si="15"/>
        <v>0.15617343764020608</v>
      </c>
      <c r="AX40" s="220"/>
      <c r="AY40" s="220">
        <f t="shared" si="16"/>
        <v>0.2648719900283486</v>
      </c>
      <c r="AZ40" s="220"/>
      <c r="BA40" s="220">
        <f t="shared" si="17"/>
        <v>4.9830353828367237E-2</v>
      </c>
    </row>
    <row r="41" spans="1:53" s="38" customFormat="1" ht="12">
      <c r="A41" s="75" t="s">
        <v>28</v>
      </c>
      <c r="B41" s="200">
        <v>134</v>
      </c>
      <c r="C41" s="165" t="s">
        <v>71</v>
      </c>
      <c r="D41" s="200">
        <v>0</v>
      </c>
      <c r="E41" s="165"/>
      <c r="F41" s="200">
        <v>771.64441219158209</v>
      </c>
      <c r="G41" s="165" t="s">
        <v>71</v>
      </c>
      <c r="H41" s="200">
        <v>102.97380258169646</v>
      </c>
      <c r="I41" s="165" t="s">
        <v>71</v>
      </c>
      <c r="J41" s="200">
        <v>0</v>
      </c>
      <c r="K41" s="165"/>
      <c r="L41" s="200">
        <v>15.498965447999996</v>
      </c>
      <c r="M41" s="165" t="s">
        <v>71</v>
      </c>
      <c r="N41" s="200">
        <v>170.24005057471265</v>
      </c>
      <c r="O41" s="165" t="s">
        <v>71</v>
      </c>
      <c r="P41" s="200">
        <v>883.34138409207412</v>
      </c>
      <c r="Q41" s="165" t="s">
        <v>71</v>
      </c>
      <c r="R41" s="200">
        <v>444</v>
      </c>
      <c r="S41" s="165" t="s">
        <v>71</v>
      </c>
      <c r="T41" s="200">
        <v>10.040222492402572</v>
      </c>
      <c r="U41" s="246" t="s">
        <v>71</v>
      </c>
      <c r="V41" s="200">
        <v>0</v>
      </c>
      <c r="W41" s="246"/>
      <c r="X41" s="246">
        <v>475</v>
      </c>
      <c r="Y41" s="476" t="s">
        <v>71</v>
      </c>
      <c r="Z41" s="476">
        <v>66.36735023</v>
      </c>
      <c r="AA41" s="476" t="s">
        <v>71</v>
      </c>
      <c r="AB41" s="246"/>
      <c r="AC41" s="220">
        <v>2.9000688225287737E-2</v>
      </c>
      <c r="AD41" s="217"/>
      <c r="AE41" s="220">
        <v>0</v>
      </c>
      <c r="AF41" s="217"/>
      <c r="AG41" s="220">
        <v>0.24505855176287589</v>
      </c>
      <c r="AH41" s="217"/>
      <c r="AI41" s="220">
        <v>2.6441969188444735E-2</v>
      </c>
      <c r="AJ41" s="225"/>
      <c r="AK41" s="220">
        <v>0</v>
      </c>
      <c r="AL41" s="217"/>
      <c r="AM41" s="220">
        <v>2.4368987432298169E-3</v>
      </c>
      <c r="AN41" s="225"/>
      <c r="AO41" s="220">
        <v>2.9596785821700302E-2</v>
      </c>
      <c r="AP41" s="217"/>
      <c r="AQ41" s="220">
        <v>0.14318439530942731</v>
      </c>
      <c r="AR41" s="62"/>
      <c r="AS41" s="220">
        <v>7.6670166325910366E-2</v>
      </c>
      <c r="AT41" s="67"/>
      <c r="AU41" s="220">
        <f t="shared" si="14"/>
        <v>1.4232255339627884E-3</v>
      </c>
      <c r="AV41" s="67"/>
      <c r="AW41" s="220">
        <f>V41/SUM($V$28+$V$36)*100</f>
        <v>0</v>
      </c>
      <c r="AX41" s="220"/>
      <c r="AY41" s="220">
        <f t="shared" si="16"/>
        <v>6.5494115181398013E-2</v>
      </c>
      <c r="AZ41" s="220"/>
      <c r="BA41" s="220">
        <f t="shared" si="17"/>
        <v>9.5387177365710545E-3</v>
      </c>
    </row>
    <row r="42" spans="1:53" s="38" customFormat="1" ht="12">
      <c r="A42" s="75" t="s">
        <v>88</v>
      </c>
      <c r="B42" s="200">
        <v>825</v>
      </c>
      <c r="C42" s="165" t="s">
        <v>71</v>
      </c>
      <c r="D42" s="200">
        <v>154</v>
      </c>
      <c r="E42" s="165" t="s">
        <v>71</v>
      </c>
      <c r="F42" s="200">
        <v>802.1196574746009</v>
      </c>
      <c r="G42" s="165" t="s">
        <v>71</v>
      </c>
      <c r="H42" s="200">
        <v>0</v>
      </c>
      <c r="I42" s="165"/>
      <c r="J42" s="200">
        <v>464.34507475558797</v>
      </c>
      <c r="K42" s="165" t="s">
        <v>71</v>
      </c>
      <c r="L42" s="200">
        <v>189.50519276237998</v>
      </c>
      <c r="M42" s="165" t="s">
        <v>71</v>
      </c>
      <c r="N42" s="200">
        <v>303.8969180555556</v>
      </c>
      <c r="O42" s="165" t="s">
        <v>71</v>
      </c>
      <c r="P42" s="200">
        <v>892.33128908656579</v>
      </c>
      <c r="Q42" s="165" t="s">
        <v>71</v>
      </c>
      <c r="R42" s="200">
        <v>426</v>
      </c>
      <c r="S42" s="165" t="s">
        <v>71</v>
      </c>
      <c r="T42" s="200">
        <v>1303.6207742756067</v>
      </c>
      <c r="U42" s="246" t="s">
        <v>71</v>
      </c>
      <c r="V42" s="200">
        <v>36.324098999999997</v>
      </c>
      <c r="W42" s="246" t="s">
        <v>71</v>
      </c>
      <c r="X42" s="246">
        <v>713</v>
      </c>
      <c r="Y42" s="476" t="s">
        <v>71</v>
      </c>
      <c r="Z42" s="476">
        <v>237.24143280000001</v>
      </c>
      <c r="AA42" s="476" t="s">
        <v>71</v>
      </c>
      <c r="AB42" s="246"/>
      <c r="AC42" s="220">
        <v>0.1785490133273312</v>
      </c>
      <c r="AD42" s="217"/>
      <c r="AE42" s="220">
        <v>4.2127493113249093E-2</v>
      </c>
      <c r="AF42" s="217"/>
      <c r="AG42" s="220">
        <v>0.25473686907546311</v>
      </c>
      <c r="AH42" s="217"/>
      <c r="AI42" s="220">
        <v>0</v>
      </c>
      <c r="AJ42" s="225"/>
      <c r="AK42" s="220">
        <v>9.3835350920863453E-2</v>
      </c>
      <c r="AL42" s="217"/>
      <c r="AM42" s="220">
        <v>2.9795857512396724E-2</v>
      </c>
      <c r="AN42" s="225"/>
      <c r="AO42" s="220">
        <v>5.2833466421097888E-2</v>
      </c>
      <c r="AP42" s="217"/>
      <c r="AQ42" s="220">
        <v>0.1446416055496659</v>
      </c>
      <c r="AR42" s="62"/>
      <c r="AS42" s="220">
        <v>7.3561916339724823E-2</v>
      </c>
      <c r="AT42" s="67"/>
      <c r="AU42" s="220">
        <f t="shared" si="14"/>
        <v>0.18479136034657825</v>
      </c>
      <c r="AV42" s="67"/>
      <c r="AW42" s="220">
        <f t="shared" si="15"/>
        <v>4.7040314689022616E-3</v>
      </c>
      <c r="AX42" s="220"/>
      <c r="AY42" s="220">
        <f t="shared" si="16"/>
        <v>9.8310113945972194E-2</v>
      </c>
      <c r="AZ42" s="220"/>
      <c r="BA42" s="220">
        <f t="shared" si="17"/>
        <v>3.4097776317065565E-2</v>
      </c>
    </row>
    <row r="43" spans="1:53" s="38" customFormat="1" ht="12">
      <c r="A43" s="75" t="s">
        <v>29</v>
      </c>
      <c r="B43" s="200">
        <v>100</v>
      </c>
      <c r="C43" s="165" t="s">
        <v>71</v>
      </c>
      <c r="D43" s="200">
        <v>110</v>
      </c>
      <c r="E43" s="165" t="s">
        <v>71</v>
      </c>
      <c r="F43" s="200">
        <v>306.35255084361393</v>
      </c>
      <c r="G43" s="165" t="s">
        <v>71</v>
      </c>
      <c r="H43" s="200">
        <v>26.319527862664376</v>
      </c>
      <c r="I43" s="165" t="s">
        <v>71</v>
      </c>
      <c r="J43" s="200">
        <v>154.86494037519984</v>
      </c>
      <c r="K43" s="165" t="s">
        <v>71</v>
      </c>
      <c r="L43" s="200">
        <v>362.96605101298002</v>
      </c>
      <c r="M43" s="165" t="s">
        <v>71</v>
      </c>
      <c r="N43" s="200">
        <v>254.03577352941176</v>
      </c>
      <c r="O43" s="165" t="s">
        <v>71</v>
      </c>
      <c r="P43" s="200">
        <v>263.98934832785716</v>
      </c>
      <c r="Q43" s="165" t="s">
        <v>71</v>
      </c>
      <c r="R43" s="200">
        <v>178</v>
      </c>
      <c r="S43" s="165" t="s">
        <v>71</v>
      </c>
      <c r="T43" s="200">
        <v>107.7881881899863</v>
      </c>
      <c r="U43" s="246" t="s">
        <v>71</v>
      </c>
      <c r="V43" s="200">
        <v>581.25189431663227</v>
      </c>
      <c r="W43" s="246" t="s">
        <v>71</v>
      </c>
      <c r="X43" s="246">
        <v>721</v>
      </c>
      <c r="Y43" s="476" t="s">
        <v>71</v>
      </c>
      <c r="Z43" s="476">
        <v>105.82433349999999</v>
      </c>
      <c r="AA43" s="476" t="s">
        <v>71</v>
      </c>
      <c r="AB43" s="246"/>
      <c r="AC43" s="220">
        <v>2.1642304645737118E-2</v>
      </c>
      <c r="AD43" s="217"/>
      <c r="AE43" s="220">
        <v>3.0091066509463641E-2</v>
      </c>
      <c r="AF43" s="217"/>
      <c r="AG43" s="220">
        <v>9.7291331670991937E-2</v>
      </c>
      <c r="AH43" s="217"/>
      <c r="AI43" s="220">
        <v>6.7584193974661198E-3</v>
      </c>
      <c r="AJ43" s="225"/>
      <c r="AK43" s="220">
        <v>3.1295273311759388E-2</v>
      </c>
      <c r="AL43" s="217"/>
      <c r="AM43" s="220">
        <v>5.7069068030134812E-2</v>
      </c>
      <c r="AN43" s="225"/>
      <c r="AO43" s="220">
        <v>4.4164944469986998E-2</v>
      </c>
      <c r="AP43" s="217"/>
      <c r="AQ43" s="220">
        <v>4.2791106461410905E-2</v>
      </c>
      <c r="AR43" s="62"/>
      <c r="AS43" s="220">
        <v>3.0737138752279382E-2</v>
      </c>
      <c r="AT43" s="67"/>
      <c r="AU43" s="220">
        <f t="shared" si="14"/>
        <v>1.5279233284686434E-2</v>
      </c>
      <c r="AV43" s="67"/>
      <c r="AW43" s="220">
        <f t="shared" si="15"/>
        <v>7.5273090799154868E-2</v>
      </c>
      <c r="AX43" s="220"/>
      <c r="AY43" s="220">
        <f t="shared" si="16"/>
        <v>9.9413172727974675E-2</v>
      </c>
      <c r="AZ43" s="220"/>
      <c r="BA43" s="220">
        <f t="shared" si="17"/>
        <v>1.5209714466812761E-2</v>
      </c>
    </row>
    <row r="44" spans="1:53" s="38" customFormat="1" ht="12">
      <c r="A44" s="75" t="s">
        <v>103</v>
      </c>
      <c r="B44" s="200">
        <v>0</v>
      </c>
      <c r="C44" s="165"/>
      <c r="D44" s="200">
        <v>0</v>
      </c>
      <c r="E44" s="165"/>
      <c r="F44" s="200">
        <v>0</v>
      </c>
      <c r="G44" s="165"/>
      <c r="H44" s="200">
        <v>64.219012669334901</v>
      </c>
      <c r="I44" s="165" t="s">
        <v>71</v>
      </c>
      <c r="J44" s="200">
        <v>0</v>
      </c>
      <c r="K44" s="165"/>
      <c r="L44" s="200">
        <v>0</v>
      </c>
      <c r="M44" s="165"/>
      <c r="N44" s="200">
        <v>56.321666666666665</v>
      </c>
      <c r="O44" s="165" t="s">
        <v>71</v>
      </c>
      <c r="P44" s="200">
        <v>0</v>
      </c>
      <c r="Q44" s="165"/>
      <c r="R44" s="200">
        <v>86</v>
      </c>
      <c r="S44" s="165" t="s">
        <v>71</v>
      </c>
      <c r="T44" s="200">
        <v>11.193728</v>
      </c>
      <c r="U44" s="246" t="s">
        <v>71</v>
      </c>
      <c r="V44" s="200">
        <v>0</v>
      </c>
      <c r="W44" s="246"/>
      <c r="X44" s="246">
        <v>105</v>
      </c>
      <c r="Y44" s="476" t="s">
        <v>71</v>
      </c>
      <c r="Z44" s="476">
        <v>72.309049150000007</v>
      </c>
      <c r="AA44" s="476" t="s">
        <v>71</v>
      </c>
      <c r="AB44" s="246"/>
      <c r="AC44" s="220">
        <v>0</v>
      </c>
      <c r="AD44" s="217"/>
      <c r="AE44" s="220">
        <v>0</v>
      </c>
      <c r="AF44" s="217"/>
      <c r="AG44" s="220">
        <v>0</v>
      </c>
      <c r="AH44" s="217"/>
      <c r="AI44" s="220">
        <v>1.6490380191288845E-2</v>
      </c>
      <c r="AJ44" s="225"/>
      <c r="AK44" s="220">
        <v>0</v>
      </c>
      <c r="AL44" s="217"/>
      <c r="AM44" s="220">
        <v>0</v>
      </c>
      <c r="AN44" s="225"/>
      <c r="AO44" s="220">
        <v>9.791704712417049E-3</v>
      </c>
      <c r="AP44" s="217"/>
      <c r="AQ44" s="220">
        <v>0</v>
      </c>
      <c r="AR44" s="62"/>
      <c r="AS44" s="220">
        <v>1.4850527711775434E-2</v>
      </c>
      <c r="AT44" s="67"/>
      <c r="AU44" s="220">
        <f t="shared" si="14"/>
        <v>1.58673769648923E-3</v>
      </c>
      <c r="AV44" s="67"/>
      <c r="AW44" s="220">
        <f t="shared" si="15"/>
        <v>0</v>
      </c>
      <c r="AX44" s="220"/>
      <c r="AY44" s="220">
        <f t="shared" si="16"/>
        <v>1.447764651378272E-2</v>
      </c>
      <c r="AZ44" s="220"/>
      <c r="BA44" s="220">
        <f t="shared" si="17"/>
        <v>1.0392694709844124E-2</v>
      </c>
    </row>
    <row r="45" spans="1:53" s="38" customFormat="1" ht="12">
      <c r="A45" s="75" t="s">
        <v>166</v>
      </c>
      <c r="B45" s="200">
        <v>0</v>
      </c>
      <c r="C45" s="165"/>
      <c r="D45" s="200">
        <v>0</v>
      </c>
      <c r="E45" s="165"/>
      <c r="F45" s="200">
        <v>0</v>
      </c>
      <c r="G45" s="165"/>
      <c r="H45" s="200">
        <v>0</v>
      </c>
      <c r="I45" s="165"/>
      <c r="J45" s="200">
        <v>0</v>
      </c>
      <c r="K45" s="165"/>
      <c r="L45" s="200">
        <v>0</v>
      </c>
      <c r="M45" s="165"/>
      <c r="N45" s="200">
        <v>0</v>
      </c>
      <c r="O45" s="165"/>
      <c r="P45" s="200">
        <v>22.818755555555555</v>
      </c>
      <c r="Q45" s="165" t="s">
        <v>71</v>
      </c>
      <c r="R45" s="200">
        <v>77</v>
      </c>
      <c r="S45" s="165" t="s">
        <v>71</v>
      </c>
      <c r="T45" s="200">
        <v>113.757712</v>
      </c>
      <c r="U45" s="246" t="s">
        <v>71</v>
      </c>
      <c r="V45" s="200">
        <v>0</v>
      </c>
      <c r="W45" s="246"/>
      <c r="X45" s="246">
        <v>0</v>
      </c>
      <c r="Y45" s="476"/>
      <c r="Z45" s="476">
        <v>145.1034483</v>
      </c>
      <c r="AA45" s="476" t="s">
        <v>71</v>
      </c>
      <c r="AB45" s="246"/>
      <c r="AC45" s="220">
        <v>0</v>
      </c>
      <c r="AD45" s="217"/>
      <c r="AE45" s="220">
        <v>0</v>
      </c>
      <c r="AF45" s="217"/>
      <c r="AG45" s="220">
        <v>0</v>
      </c>
      <c r="AH45" s="217"/>
      <c r="AI45" s="220">
        <v>0</v>
      </c>
      <c r="AJ45" s="225"/>
      <c r="AK45" s="220">
        <v>0</v>
      </c>
      <c r="AL45" s="217"/>
      <c r="AM45" s="220">
        <v>0</v>
      </c>
      <c r="AN45" s="225"/>
      <c r="AO45" s="220">
        <v>0</v>
      </c>
      <c r="AP45" s="217"/>
      <c r="AQ45" s="220">
        <v>3.6987848353715251E-3</v>
      </c>
      <c r="AR45" s="62"/>
      <c r="AS45" s="220">
        <v>1.3296402718682656E-2</v>
      </c>
      <c r="AT45" s="67"/>
      <c r="AU45" s="220">
        <f t="shared" si="14"/>
        <v>1.6125427551640099E-2</v>
      </c>
      <c r="AV45" s="67"/>
      <c r="AW45" s="220">
        <f t="shared" si="15"/>
        <v>0</v>
      </c>
      <c r="AX45" s="220"/>
      <c r="AY45" s="220">
        <f t="shared" si="16"/>
        <v>0</v>
      </c>
      <c r="AZ45" s="220"/>
      <c r="BA45" s="220">
        <f t="shared" si="17"/>
        <v>2.0855146862729143E-2</v>
      </c>
    </row>
    <row r="46" spans="1:53" s="38" customFormat="1" ht="12">
      <c r="A46" s="75" t="s">
        <v>145</v>
      </c>
      <c r="B46" s="200">
        <v>0</v>
      </c>
      <c r="C46" s="165"/>
      <c r="D46" s="200">
        <v>0</v>
      </c>
      <c r="E46" s="165"/>
      <c r="F46" s="200">
        <v>0</v>
      </c>
      <c r="G46" s="165"/>
      <c r="H46" s="200">
        <v>0</v>
      </c>
      <c r="I46" s="165"/>
      <c r="J46" s="200">
        <v>0</v>
      </c>
      <c r="K46" s="165"/>
      <c r="L46" s="200">
        <v>188.27392241005711</v>
      </c>
      <c r="M46" s="165" t="s">
        <v>71</v>
      </c>
      <c r="N46" s="200">
        <v>0</v>
      </c>
      <c r="O46" s="165"/>
      <c r="P46" s="200">
        <v>72.235799999999998</v>
      </c>
      <c r="Q46" s="165" t="s">
        <v>71</v>
      </c>
      <c r="R46" s="200">
        <v>42</v>
      </c>
      <c r="S46" s="165" t="s">
        <v>71</v>
      </c>
      <c r="T46" s="200">
        <v>97.669951751019994</v>
      </c>
      <c r="U46" s="246" t="s">
        <v>71</v>
      </c>
      <c r="V46" s="200">
        <v>0</v>
      </c>
      <c r="W46" s="246"/>
      <c r="X46" s="246">
        <v>0</v>
      </c>
      <c r="Y46" s="476"/>
      <c r="Z46" s="476">
        <v>164.54392129999999</v>
      </c>
      <c r="AA46" s="476" t="s">
        <v>71</v>
      </c>
      <c r="AB46" s="246"/>
      <c r="AC46" s="220">
        <v>0</v>
      </c>
      <c r="AD46" s="217"/>
      <c r="AE46" s="220">
        <v>0</v>
      </c>
      <c r="AF46" s="217"/>
      <c r="AG46" s="220">
        <v>0</v>
      </c>
      <c r="AH46" s="217"/>
      <c r="AI46" s="220">
        <v>0</v>
      </c>
      <c r="AJ46" s="225"/>
      <c r="AK46" s="220">
        <v>0</v>
      </c>
      <c r="AL46" s="217"/>
      <c r="AM46" s="220">
        <v>2.9602265160428555E-2</v>
      </c>
      <c r="AN46" s="225"/>
      <c r="AO46" s="220">
        <v>0</v>
      </c>
      <c r="AP46" s="217"/>
      <c r="AQ46" s="220">
        <v>1.1708994426117178E-2</v>
      </c>
      <c r="AR46" s="62"/>
      <c r="AS46" s="220">
        <v>7.2525833010996296E-3</v>
      </c>
      <c r="AT46" s="67"/>
      <c r="AU46" s="220">
        <f t="shared" si="14"/>
        <v>1.3844949087348532E-2</v>
      </c>
      <c r="AV46" s="67"/>
      <c r="AW46" s="220">
        <f t="shared" si="15"/>
        <v>0</v>
      </c>
      <c r="AX46" s="220"/>
      <c r="AY46" s="220">
        <f>X46/SUM($X$28+$X$36)*100</f>
        <v>0</v>
      </c>
      <c r="AZ46" s="220"/>
      <c r="BA46" s="220">
        <f>Z46/SUM($Z$28+$Z$36)*100</f>
        <v>2.3649249444341745E-2</v>
      </c>
    </row>
    <row r="47" spans="1:53" s="38" customFormat="1" ht="12">
      <c r="A47" s="75" t="s">
        <v>27</v>
      </c>
      <c r="B47" s="200">
        <v>140</v>
      </c>
      <c r="C47" s="165" t="s">
        <v>71</v>
      </c>
      <c r="D47" s="200">
        <v>0</v>
      </c>
      <c r="E47" s="165"/>
      <c r="F47" s="200">
        <v>0</v>
      </c>
      <c r="G47" s="165"/>
      <c r="H47" s="200">
        <v>21.146405887312667</v>
      </c>
      <c r="I47" s="165" t="s">
        <v>71</v>
      </c>
      <c r="J47" s="200">
        <v>13.081282013746673</v>
      </c>
      <c r="K47" s="165" t="s">
        <v>71</v>
      </c>
      <c r="L47" s="200">
        <v>13.952929933650001</v>
      </c>
      <c r="M47" s="165" t="s">
        <v>71</v>
      </c>
      <c r="N47" s="200">
        <v>40.4</v>
      </c>
      <c r="O47" s="165" t="s">
        <v>71</v>
      </c>
      <c r="P47" s="200">
        <v>52.037606010000005</v>
      </c>
      <c r="Q47" s="165" t="s">
        <v>71</v>
      </c>
      <c r="R47" s="200">
        <v>17</v>
      </c>
      <c r="S47" s="165" t="s">
        <v>71</v>
      </c>
      <c r="T47" s="200">
        <v>175.51868780755714</v>
      </c>
      <c r="U47" s="246" t="s">
        <v>71</v>
      </c>
      <c r="V47" s="200">
        <v>284.94181399999997</v>
      </c>
      <c r="W47" s="246" t="s">
        <v>71</v>
      </c>
      <c r="X47" s="246">
        <v>0</v>
      </c>
      <c r="Y47" s="476"/>
      <c r="Z47" s="476">
        <v>62.929704139999998</v>
      </c>
      <c r="AA47" s="476" t="s">
        <v>71</v>
      </c>
      <c r="AB47" s="246"/>
      <c r="AC47" s="220">
        <v>3.0299226504031964E-2</v>
      </c>
      <c r="AD47" s="217"/>
      <c r="AE47" s="220">
        <v>0</v>
      </c>
      <c r="AF47" s="217"/>
      <c r="AG47" s="220">
        <v>0</v>
      </c>
      <c r="AH47" s="217"/>
      <c r="AI47" s="220">
        <v>5.4300472440556155E-3</v>
      </c>
      <c r="AJ47" s="225"/>
      <c r="AK47" s="220">
        <v>2.643479504764418E-3</v>
      </c>
      <c r="AL47" s="217"/>
      <c r="AM47" s="220">
        <v>2.193815937829129E-3</v>
      </c>
      <c r="AN47" s="225"/>
      <c r="AO47" s="220">
        <v>7.0236712404636824E-3</v>
      </c>
      <c r="AP47" s="217"/>
      <c r="AQ47" s="220">
        <v>8.4349870662410037E-3</v>
      </c>
      <c r="AR47" s="62"/>
      <c r="AS47" s="220">
        <v>2.9355694313974692E-3</v>
      </c>
      <c r="AT47" s="67"/>
      <c r="AU47" s="220">
        <f t="shared" si="14"/>
        <v>2.4880193478220621E-2</v>
      </c>
      <c r="AV47" s="67"/>
      <c r="AW47" s="220">
        <f t="shared" si="15"/>
        <v>3.6900440665082843E-2</v>
      </c>
      <c r="AX47" s="220"/>
      <c r="AY47" s="220">
        <f t="shared" si="16"/>
        <v>0</v>
      </c>
      <c r="AZ47" s="220"/>
      <c r="BA47" s="220">
        <f t="shared" si="17"/>
        <v>9.0446384096565559E-3</v>
      </c>
    </row>
    <row r="48" spans="1:53" s="38" customFormat="1" ht="12">
      <c r="A48" s="75" t="s">
        <v>168</v>
      </c>
      <c r="B48" s="200">
        <v>0</v>
      </c>
      <c r="C48" s="165"/>
      <c r="D48" s="200">
        <v>0</v>
      </c>
      <c r="E48" s="165"/>
      <c r="F48" s="200">
        <v>0</v>
      </c>
      <c r="G48" s="165"/>
      <c r="H48" s="200">
        <v>0</v>
      </c>
      <c r="I48" s="150"/>
      <c r="J48" s="200">
        <v>0</v>
      </c>
      <c r="K48" s="165"/>
      <c r="L48" s="200">
        <v>0</v>
      </c>
      <c r="M48" s="165"/>
      <c r="N48" s="200">
        <v>0</v>
      </c>
      <c r="O48" s="165"/>
      <c r="P48" s="200">
        <v>0</v>
      </c>
      <c r="Q48" s="165"/>
      <c r="R48" s="200">
        <v>10</v>
      </c>
      <c r="S48" s="165" t="s">
        <v>71</v>
      </c>
      <c r="T48" s="200">
        <v>0</v>
      </c>
      <c r="U48" s="165"/>
      <c r="V48" s="200">
        <v>997.37660944750894</v>
      </c>
      <c r="W48" s="246" t="s">
        <v>71</v>
      </c>
      <c r="X48" s="246">
        <v>485</v>
      </c>
      <c r="Y48" s="476" t="s">
        <v>71</v>
      </c>
      <c r="Z48" s="476">
        <v>0</v>
      </c>
      <c r="AA48" s="476"/>
      <c r="AB48" s="246"/>
      <c r="AC48" s="220">
        <v>0</v>
      </c>
      <c r="AD48" s="217"/>
      <c r="AE48" s="220">
        <v>0</v>
      </c>
      <c r="AF48" s="217"/>
      <c r="AG48" s="220">
        <v>0</v>
      </c>
      <c r="AH48" s="217"/>
      <c r="AI48" s="220">
        <v>0</v>
      </c>
      <c r="AJ48" s="225"/>
      <c r="AK48" s="220">
        <v>0</v>
      </c>
      <c r="AL48" s="217"/>
      <c r="AM48" s="220">
        <v>0</v>
      </c>
      <c r="AN48" s="225"/>
      <c r="AO48" s="220">
        <v>0</v>
      </c>
      <c r="AP48" s="217"/>
      <c r="AQ48" s="220">
        <v>0</v>
      </c>
      <c r="AR48" s="62"/>
      <c r="AS48" s="220">
        <v>1.7268055478808643E-3</v>
      </c>
      <c r="AT48" s="67"/>
      <c r="AU48" s="220">
        <f t="shared" si="14"/>
        <v>0</v>
      </c>
      <c r="AV48" s="67"/>
      <c r="AW48" s="220">
        <f>V48/SUM($V$28+$V$36)*100</f>
        <v>0.12916193618974894</v>
      </c>
      <c r="AX48" s="220"/>
      <c r="AY48" s="220">
        <f t="shared" si="16"/>
        <v>6.6872938658901135E-2</v>
      </c>
      <c r="AZ48" s="220"/>
      <c r="BA48" s="220">
        <f t="shared" si="17"/>
        <v>0</v>
      </c>
    </row>
    <row r="49" spans="1:53" s="38" customFormat="1" ht="12">
      <c r="A49" s="75" t="s">
        <v>26</v>
      </c>
      <c r="B49" s="200">
        <v>769</v>
      </c>
      <c r="C49" s="165" t="s">
        <v>71</v>
      </c>
      <c r="D49" s="200">
        <v>855</v>
      </c>
      <c r="E49" s="165" t="s">
        <v>71</v>
      </c>
      <c r="F49" s="200">
        <v>0</v>
      </c>
      <c r="G49" s="165"/>
      <c r="H49" s="200">
        <v>0</v>
      </c>
      <c r="I49" s="165"/>
      <c r="J49" s="200">
        <v>0</v>
      </c>
      <c r="K49" s="165"/>
      <c r="L49" s="200">
        <v>174.3295359</v>
      </c>
      <c r="M49" s="165" t="s">
        <v>71</v>
      </c>
      <c r="N49" s="200">
        <v>127.00083333333335</v>
      </c>
      <c r="O49" s="165" t="s">
        <v>71</v>
      </c>
      <c r="P49" s="200">
        <v>6.4895999999999985</v>
      </c>
      <c r="Q49" s="165" t="s">
        <v>71</v>
      </c>
      <c r="R49" s="200">
        <v>7</v>
      </c>
      <c r="S49" s="165" t="s">
        <v>71</v>
      </c>
      <c r="T49" s="200">
        <v>32.689128657510004</v>
      </c>
      <c r="U49" s="246" t="s">
        <v>71</v>
      </c>
      <c r="V49" s="200">
        <v>353.52888300000001</v>
      </c>
      <c r="W49" s="246" t="s">
        <v>71</v>
      </c>
      <c r="X49" s="246">
        <v>366</v>
      </c>
      <c r="Y49" s="476" t="s">
        <v>71</v>
      </c>
      <c r="Z49" s="476">
        <v>104.0608836</v>
      </c>
      <c r="AA49" s="476" t="s">
        <v>71</v>
      </c>
      <c r="AB49" s="246"/>
      <c r="AC49" s="220">
        <v>0.16642932272571839</v>
      </c>
      <c r="AD49" s="217"/>
      <c r="AE49" s="220">
        <v>0.23388965332355829</v>
      </c>
      <c r="AF49" s="217"/>
      <c r="AG49" s="220">
        <v>0</v>
      </c>
      <c r="AH49" s="217"/>
      <c r="AI49" s="220">
        <v>0</v>
      </c>
      <c r="AJ49" s="225"/>
      <c r="AK49" s="220">
        <v>0</v>
      </c>
      <c r="AL49" s="217"/>
      <c r="AM49" s="220">
        <v>2.7409792503109747E-2</v>
      </c>
      <c r="AN49" s="225"/>
      <c r="AO49" s="220">
        <v>2.2079507440550865E-2</v>
      </c>
      <c r="AP49" s="217"/>
      <c r="AQ49" s="220">
        <v>1.051925641132652E-3</v>
      </c>
      <c r="AR49" s="62"/>
      <c r="AS49" s="220">
        <v>1.208763883516605E-3</v>
      </c>
      <c r="AT49" s="67"/>
      <c r="AU49" s="220">
        <f t="shared" si="14"/>
        <v>4.63376211269896E-3</v>
      </c>
      <c r="AV49" s="67"/>
      <c r="AW49" s="220">
        <f>V49/SUM($V$28+$V$36)*100</f>
        <v>4.5782580616737831E-2</v>
      </c>
      <c r="AX49" s="220"/>
      <c r="AY49" s="220">
        <f t="shared" si="16"/>
        <v>5.0464939276614051E-2</v>
      </c>
      <c r="AZ49" s="220"/>
      <c r="BA49" s="220">
        <f t="shared" si="17"/>
        <v>1.4956260761332734E-2</v>
      </c>
    </row>
    <row r="50" spans="1:53" s="38" customFormat="1" ht="12">
      <c r="A50" s="75" t="s">
        <v>30</v>
      </c>
      <c r="B50" s="200">
        <v>0</v>
      </c>
      <c r="C50" s="165"/>
      <c r="D50" s="200">
        <v>468</v>
      </c>
      <c r="E50" s="165" t="s">
        <v>71</v>
      </c>
      <c r="F50" s="200">
        <v>0</v>
      </c>
      <c r="G50" s="165"/>
      <c r="H50" s="200">
        <v>0</v>
      </c>
      <c r="I50" s="165"/>
      <c r="J50" s="200">
        <v>0</v>
      </c>
      <c r="K50" s="165"/>
      <c r="L50" s="200">
        <v>50.65892507142857</v>
      </c>
      <c r="M50" s="165" t="s">
        <v>71</v>
      </c>
      <c r="N50" s="200">
        <v>0</v>
      </c>
      <c r="O50" s="165"/>
      <c r="P50" s="200">
        <v>112.62024453333335</v>
      </c>
      <c r="Q50" s="165" t="s">
        <v>71</v>
      </c>
      <c r="R50" s="200">
        <v>0</v>
      </c>
      <c r="S50" s="165"/>
      <c r="T50" s="200">
        <v>0</v>
      </c>
      <c r="U50" s="165"/>
      <c r="V50" s="200">
        <v>0</v>
      </c>
      <c r="W50" s="302"/>
      <c r="X50" s="200">
        <v>815</v>
      </c>
      <c r="Y50" s="474" t="s">
        <v>71</v>
      </c>
      <c r="Z50" s="200">
        <v>180.52757779999999</v>
      </c>
      <c r="AA50" s="474" t="s">
        <v>71</v>
      </c>
      <c r="AB50" s="302"/>
      <c r="AC50" s="220">
        <v>0</v>
      </c>
      <c r="AD50" s="217"/>
      <c r="AE50" s="220">
        <v>0.12802381024026349</v>
      </c>
      <c r="AF50" s="217"/>
      <c r="AG50" s="220">
        <v>0</v>
      </c>
      <c r="AH50" s="217"/>
      <c r="AI50" s="220">
        <v>0</v>
      </c>
      <c r="AJ50" s="225"/>
      <c r="AK50" s="220">
        <v>0</v>
      </c>
      <c r="AL50" s="217"/>
      <c r="AM50" s="220">
        <v>7.9650910413422444E-3</v>
      </c>
      <c r="AN50" s="225"/>
      <c r="AO50" s="220">
        <v>0</v>
      </c>
      <c r="AP50" s="217"/>
      <c r="AQ50" s="220">
        <v>1.825507318405491E-2</v>
      </c>
      <c r="AR50" s="62"/>
      <c r="AS50" s="220">
        <v>0</v>
      </c>
      <c r="AT50" s="67"/>
      <c r="AU50" s="220">
        <f t="shared" si="14"/>
        <v>0</v>
      </c>
      <c r="AV50" s="67"/>
      <c r="AW50" s="220">
        <f t="shared" si="15"/>
        <v>0</v>
      </c>
      <c r="AX50" s="220"/>
      <c r="AY50" s="220">
        <f>X50/SUM($X$28+$X$36)*100</f>
        <v>0.11237411341650397</v>
      </c>
      <c r="AZ50" s="220"/>
      <c r="BA50" s="220">
        <f t="shared" si="17"/>
        <v>2.5946517411549082E-2</v>
      </c>
    </row>
    <row r="51" spans="1:53" s="38" customFormat="1" ht="12">
      <c r="A51" s="75" t="s">
        <v>25</v>
      </c>
      <c r="B51" s="200">
        <v>734</v>
      </c>
      <c r="C51" s="165" t="s">
        <v>71</v>
      </c>
      <c r="D51" s="200">
        <v>0</v>
      </c>
      <c r="E51" s="165"/>
      <c r="F51" s="200">
        <v>27.649550072568939</v>
      </c>
      <c r="G51" s="165" t="s">
        <v>71</v>
      </c>
      <c r="H51" s="200">
        <v>0</v>
      </c>
      <c r="I51" s="150"/>
      <c r="J51" s="200">
        <v>0</v>
      </c>
      <c r="K51" s="165"/>
      <c r="L51" s="200">
        <v>24.172187520000001</v>
      </c>
      <c r="M51" s="165" t="s">
        <v>71</v>
      </c>
      <c r="N51" s="200">
        <v>16.275545454545455</v>
      </c>
      <c r="O51" s="165" t="s">
        <v>71</v>
      </c>
      <c r="P51" s="200">
        <v>0</v>
      </c>
      <c r="Q51" s="165"/>
      <c r="R51" s="200">
        <v>0</v>
      </c>
      <c r="S51" s="165"/>
      <c r="T51" s="200">
        <v>60.054124000000002</v>
      </c>
      <c r="U51" s="246" t="s">
        <v>71</v>
      </c>
      <c r="V51" s="200">
        <v>0</v>
      </c>
      <c r="W51" s="302"/>
      <c r="X51" s="200">
        <v>154</v>
      </c>
      <c r="Y51" s="474" t="s">
        <v>71</v>
      </c>
      <c r="Z51" s="200">
        <v>521.18194630000005</v>
      </c>
      <c r="AA51" s="474" t="s">
        <v>71</v>
      </c>
      <c r="AB51" s="302"/>
      <c r="AC51" s="220">
        <v>0.15885451609971044</v>
      </c>
      <c r="AD51" s="217"/>
      <c r="AE51" s="220">
        <v>0</v>
      </c>
      <c r="AF51" s="217"/>
      <c r="AG51" s="220">
        <v>8.7809340554086644E-3</v>
      </c>
      <c r="AH51" s="217"/>
      <c r="AI51" s="220">
        <v>0</v>
      </c>
      <c r="AJ51" s="225"/>
      <c r="AK51" s="220">
        <v>0</v>
      </c>
      <c r="AL51" s="217"/>
      <c r="AM51" s="220">
        <v>3.8005874383186433E-3</v>
      </c>
      <c r="AN51" s="225"/>
      <c r="AO51" s="220">
        <v>2.8295564488106518E-3</v>
      </c>
      <c r="AP51" s="217"/>
      <c r="AQ51" s="220">
        <v>0</v>
      </c>
      <c r="AR51" s="62"/>
      <c r="AS51" s="220">
        <v>0</v>
      </c>
      <c r="AT51" s="67"/>
      <c r="AU51" s="220">
        <f t="shared" si="14"/>
        <v>8.5128156035628698E-3</v>
      </c>
      <c r="AV51" s="67"/>
      <c r="AW51" s="220">
        <f t="shared" si="15"/>
        <v>0</v>
      </c>
      <c r="AX51" s="220"/>
      <c r="AY51" s="220">
        <f t="shared" si="16"/>
        <v>2.1233881553547988E-2</v>
      </c>
      <c r="AZ51" s="220"/>
      <c r="BA51" s="220">
        <f t="shared" si="17"/>
        <v>7.4907427491435544E-2</v>
      </c>
    </row>
    <row r="52" spans="1:53" s="4" customFormat="1" ht="12">
      <c r="A52" s="114" t="s">
        <v>3</v>
      </c>
      <c r="B52" s="200">
        <v>0</v>
      </c>
      <c r="C52" s="165"/>
      <c r="D52" s="274">
        <v>360</v>
      </c>
      <c r="E52" s="165" t="s">
        <v>71</v>
      </c>
      <c r="F52" s="200">
        <v>0</v>
      </c>
      <c r="G52" s="165"/>
      <c r="H52" s="200">
        <v>0</v>
      </c>
      <c r="I52" s="165"/>
      <c r="J52" s="200">
        <v>0</v>
      </c>
      <c r="K52" s="165"/>
      <c r="L52" s="200">
        <v>0</v>
      </c>
      <c r="M52" s="165"/>
      <c r="N52" s="200">
        <v>828.95299999999997</v>
      </c>
      <c r="O52" s="165" t="s">
        <v>71</v>
      </c>
      <c r="P52" s="200">
        <v>0</v>
      </c>
      <c r="Q52" s="165"/>
      <c r="R52" s="200">
        <v>0</v>
      </c>
      <c r="S52" s="165"/>
      <c r="T52" s="200">
        <v>0</v>
      </c>
      <c r="U52" s="165"/>
      <c r="V52" s="200">
        <v>0</v>
      </c>
      <c r="W52" s="293"/>
      <c r="X52" s="200">
        <v>145</v>
      </c>
      <c r="Y52" s="441" t="s">
        <v>71</v>
      </c>
      <c r="Z52" s="200">
        <v>57.193413679999999</v>
      </c>
      <c r="AA52" s="441" t="s">
        <v>71</v>
      </c>
      <c r="AB52" s="293"/>
      <c r="AC52" s="223">
        <v>0</v>
      </c>
      <c r="AD52" s="217"/>
      <c r="AE52" s="223" t="s">
        <v>80</v>
      </c>
      <c r="AF52" s="217"/>
      <c r="AG52" s="217">
        <v>0</v>
      </c>
      <c r="AH52" s="225"/>
      <c r="AI52" s="223">
        <v>0</v>
      </c>
      <c r="AJ52" s="223"/>
      <c r="AK52" s="225">
        <v>0</v>
      </c>
      <c r="AL52" s="225"/>
      <c r="AM52" s="223">
        <v>0</v>
      </c>
      <c r="AN52" s="223"/>
      <c r="AO52" s="223" t="s">
        <v>80</v>
      </c>
      <c r="AP52" s="62"/>
      <c r="AQ52" s="223">
        <v>0</v>
      </c>
      <c r="AR52" s="62"/>
      <c r="AS52" s="217">
        <v>0</v>
      </c>
      <c r="AT52" s="62"/>
      <c r="AU52" s="223">
        <v>0</v>
      </c>
      <c r="AV52" s="62"/>
      <c r="AW52" s="220">
        <f t="shared" ref="AW52" si="19">V52/$V$27*100</f>
        <v>0</v>
      </c>
      <c r="AX52" s="220"/>
      <c r="AY52" s="223" t="s">
        <v>80</v>
      </c>
      <c r="AZ52" s="223"/>
      <c r="BA52" s="223" t="s">
        <v>80</v>
      </c>
    </row>
    <row r="53" spans="1:53" s="38" customFormat="1" ht="6.6" customHeight="1">
      <c r="A53" s="4"/>
      <c r="B53" s="207"/>
      <c r="C53" s="165"/>
      <c r="D53" s="207"/>
      <c r="E53" s="165"/>
      <c r="F53" s="200"/>
      <c r="G53" s="165"/>
      <c r="H53" s="200"/>
      <c r="I53" s="165"/>
      <c r="J53" s="200"/>
      <c r="K53" s="165"/>
      <c r="L53" s="200"/>
      <c r="M53" s="165"/>
      <c r="N53" s="200"/>
      <c r="O53" s="165"/>
      <c r="P53" s="200"/>
      <c r="Q53" s="165"/>
      <c r="R53" s="200"/>
      <c r="S53" s="165"/>
      <c r="T53" s="165"/>
      <c r="U53" s="165"/>
      <c r="V53" s="165"/>
      <c r="W53" s="302"/>
      <c r="X53" s="302"/>
      <c r="Y53" s="302"/>
      <c r="Z53" s="302"/>
      <c r="AA53" s="302"/>
      <c r="AB53" s="302"/>
      <c r="AC53" s="218"/>
      <c r="AD53" s="218"/>
      <c r="AE53" s="218"/>
      <c r="AF53" s="218"/>
      <c r="AG53" s="214"/>
      <c r="AH53" s="218"/>
      <c r="AI53" s="218"/>
      <c r="AJ53" s="218"/>
      <c r="AK53" s="218"/>
      <c r="AL53" s="218"/>
      <c r="AM53" s="218"/>
      <c r="AN53" s="218"/>
      <c r="AO53" s="218"/>
      <c r="AP53" s="67"/>
      <c r="AQ53" s="218"/>
      <c r="AR53" s="67"/>
      <c r="AS53" s="218"/>
      <c r="AT53" s="67"/>
      <c r="AU53" s="218"/>
      <c r="AV53" s="67"/>
      <c r="AW53" s="218"/>
      <c r="AX53" s="218"/>
      <c r="AY53" s="466"/>
      <c r="AZ53" s="466"/>
      <c r="BA53" s="466"/>
    </row>
    <row r="54" spans="1:53" s="38" customFormat="1" ht="24">
      <c r="A54" s="44" t="s">
        <v>73</v>
      </c>
      <c r="B54" s="201">
        <v>462058</v>
      </c>
      <c r="C54" s="166"/>
      <c r="D54" s="201">
        <v>365917</v>
      </c>
      <c r="E54" s="166"/>
      <c r="F54" s="201">
        <v>314881.65038135124</v>
      </c>
      <c r="G54" s="166"/>
      <c r="H54" s="201">
        <v>389433.18422251462</v>
      </c>
      <c r="I54" s="166"/>
      <c r="J54" s="201">
        <v>494850.89595625456</v>
      </c>
      <c r="K54" s="166"/>
      <c r="L54" s="201">
        <v>636011.87743476068</v>
      </c>
      <c r="M54" s="166"/>
      <c r="N54" s="201">
        <v>576026.71805560053</v>
      </c>
      <c r="O54" s="166"/>
      <c r="P54" s="201">
        <v>616925.73564537964</v>
      </c>
      <c r="Q54" s="166"/>
      <c r="R54" s="201">
        <v>579104</v>
      </c>
      <c r="S54" s="166"/>
      <c r="T54" s="201">
        <f>SUM(T55:T57)</f>
        <v>705455</v>
      </c>
      <c r="U54" s="201"/>
      <c r="V54" s="201">
        <f t="shared" ref="V54:Z54" si="20">SUM(V55:V57)</f>
        <v>772190.81632709561</v>
      </c>
      <c r="W54" s="201"/>
      <c r="X54" s="201">
        <f t="shared" si="20"/>
        <v>725401</v>
      </c>
      <c r="Y54" s="201"/>
      <c r="Z54" s="201">
        <f t="shared" si="20"/>
        <v>695825.24166000006</v>
      </c>
      <c r="AA54" s="302"/>
      <c r="AB54" s="302"/>
      <c r="AC54" s="214">
        <v>100</v>
      </c>
      <c r="AD54" s="214"/>
      <c r="AE54" s="214">
        <v>100</v>
      </c>
      <c r="AF54" s="214"/>
      <c r="AG54" s="214">
        <v>99.999999999999844</v>
      </c>
      <c r="AH54" s="226"/>
      <c r="AI54" s="214">
        <v>100.00000000000004</v>
      </c>
      <c r="AJ54" s="214"/>
      <c r="AK54" s="214">
        <v>100</v>
      </c>
      <c r="AL54" s="214"/>
      <c r="AM54" s="214">
        <v>100.0000000000002</v>
      </c>
      <c r="AN54" s="214"/>
      <c r="AO54" s="214">
        <v>100.00000000000023</v>
      </c>
      <c r="AP54" s="67"/>
      <c r="AQ54" s="214">
        <v>99.999999999999943</v>
      </c>
      <c r="AR54" s="67"/>
      <c r="AS54" s="214">
        <v>100</v>
      </c>
      <c r="AT54" s="67"/>
      <c r="AU54" s="214">
        <f>SUM(AU55:AU56)</f>
        <v>100</v>
      </c>
      <c r="AV54" s="67"/>
      <c r="AW54" s="214">
        <f>SUM(AW55:AW56)</f>
        <v>99.999999999999986</v>
      </c>
      <c r="AX54" s="214"/>
      <c r="AY54" s="464">
        <f>SUM(AY55:AY56)</f>
        <v>100</v>
      </c>
      <c r="AZ54" s="464"/>
      <c r="BA54" s="214">
        <f t="shared" ref="BA54" si="21">SUM(BA55:BA56)</f>
        <v>100</v>
      </c>
    </row>
    <row r="55" spans="1:53" s="4" customFormat="1" ht="12">
      <c r="A55" s="79" t="s">
        <v>41</v>
      </c>
      <c r="B55" s="200">
        <v>200273</v>
      </c>
      <c r="C55" s="165"/>
      <c r="D55" s="200">
        <v>194361</v>
      </c>
      <c r="E55" s="165"/>
      <c r="F55" s="200">
        <v>170681.74412245656</v>
      </c>
      <c r="G55" s="165"/>
      <c r="H55" s="199">
        <v>222795.82478037514</v>
      </c>
      <c r="I55" s="165"/>
      <c r="J55" s="200">
        <v>243601.99093258398</v>
      </c>
      <c r="K55" s="165"/>
      <c r="L55" s="200">
        <v>296624.87164724112</v>
      </c>
      <c r="M55" s="165"/>
      <c r="N55" s="200">
        <v>245428.34657458632</v>
      </c>
      <c r="O55" s="165"/>
      <c r="P55" s="200">
        <v>290655.12072308635</v>
      </c>
      <c r="Q55" s="165"/>
      <c r="R55" s="200">
        <v>577224</v>
      </c>
      <c r="S55" s="165"/>
      <c r="T55" s="200">
        <v>292934</v>
      </c>
      <c r="U55" s="165"/>
      <c r="V55" s="200">
        <v>199692.52459009082</v>
      </c>
      <c r="W55" s="293"/>
      <c r="X55" s="200">
        <v>167095</v>
      </c>
      <c r="Y55" s="293"/>
      <c r="Z55" s="200">
        <v>113699.5037</v>
      </c>
      <c r="AA55" s="293"/>
      <c r="AB55" s="293"/>
      <c r="AC55" s="216">
        <v>43.390176422286878</v>
      </c>
      <c r="AD55" s="217"/>
      <c r="AE55" s="216">
        <v>53.16845252587148</v>
      </c>
      <c r="AF55" s="217"/>
      <c r="AG55" s="217">
        <v>54.205046218394969</v>
      </c>
      <c r="AH55" s="218"/>
      <c r="AI55" s="225">
        <v>57.210282484061239</v>
      </c>
      <c r="AJ55" s="225"/>
      <c r="AK55" s="225">
        <v>49.227351697897845</v>
      </c>
      <c r="AL55" s="225"/>
      <c r="AM55" s="225">
        <v>46.638259782761402</v>
      </c>
      <c r="AN55" s="225"/>
      <c r="AO55" s="225">
        <v>42.668515332437529</v>
      </c>
      <c r="AP55" s="62"/>
      <c r="AQ55" s="225">
        <v>47.113469892616081</v>
      </c>
      <c r="AR55" s="62"/>
      <c r="AS55" s="217">
        <f>R55/($R$56+$R$55)*100</f>
        <v>99.675360556998399</v>
      </c>
      <c r="AT55" s="62"/>
      <c r="AU55" s="217">
        <f>T55/($T$55+$T$56)*100</f>
        <v>41.524122729302363</v>
      </c>
      <c r="AV55" s="217"/>
      <c r="AW55" s="217">
        <f>V55/($V$55+$V$56)*100</f>
        <v>26.510113866290201</v>
      </c>
      <c r="AX55" s="217"/>
      <c r="AY55" s="459">
        <f>X55/($X$55+$X$56)*100</f>
        <v>23.742707175883169</v>
      </c>
      <c r="AZ55" s="459"/>
      <c r="BA55" s="459">
        <f>Z55/($Z$55+$Z$56)*100</f>
        <v>16.884909688065274</v>
      </c>
    </row>
    <row r="56" spans="1:53" s="4" customFormat="1" ht="12">
      <c r="A56" s="79" t="s">
        <v>42</v>
      </c>
      <c r="B56" s="200">
        <v>261290</v>
      </c>
      <c r="C56" s="165"/>
      <c r="D56" s="200">
        <v>171196</v>
      </c>
      <c r="E56" s="165"/>
      <c r="F56" s="200">
        <v>144199.90625889465</v>
      </c>
      <c r="G56" s="165"/>
      <c r="H56" s="199">
        <v>166637.35944213951</v>
      </c>
      <c r="I56" s="165"/>
      <c r="J56" s="200">
        <v>251248.90502367061</v>
      </c>
      <c r="K56" s="165"/>
      <c r="L56" s="200">
        <v>339387.00578751956</v>
      </c>
      <c r="M56" s="165"/>
      <c r="N56" s="200">
        <v>329769.4184810142</v>
      </c>
      <c r="O56" s="165"/>
      <c r="P56" s="200">
        <v>326270.61492229329</v>
      </c>
      <c r="Q56" s="165"/>
      <c r="R56" s="200">
        <v>1880</v>
      </c>
      <c r="S56" s="165" t="s">
        <v>71</v>
      </c>
      <c r="T56" s="200">
        <v>412521</v>
      </c>
      <c r="U56" s="165"/>
      <c r="V56" s="200">
        <v>553576.68276709202</v>
      </c>
      <c r="W56" s="293"/>
      <c r="X56" s="200">
        <v>536679</v>
      </c>
      <c r="Y56" s="293"/>
      <c r="Z56" s="200">
        <v>559679.89720000001</v>
      </c>
      <c r="AA56" s="293"/>
      <c r="AB56" s="293"/>
      <c r="AC56" s="216">
        <v>56.609823577713115</v>
      </c>
      <c r="AD56" s="217"/>
      <c r="AE56" s="216">
        <v>46.83154747412852</v>
      </c>
      <c r="AF56" s="217"/>
      <c r="AG56" s="217">
        <v>45.794953781604875</v>
      </c>
      <c r="AH56" s="227"/>
      <c r="AI56" s="225">
        <v>42.789717515938804</v>
      </c>
      <c r="AJ56" s="225"/>
      <c r="AK56" s="225">
        <v>50.772648302102162</v>
      </c>
      <c r="AL56" s="225"/>
      <c r="AM56" s="225">
        <v>53.361740217238804</v>
      </c>
      <c r="AN56" s="225"/>
      <c r="AO56" s="225">
        <v>57.331484667562705</v>
      </c>
      <c r="AP56" s="62"/>
      <c r="AQ56" s="225">
        <v>52.886530107383869</v>
      </c>
      <c r="AR56" s="62"/>
      <c r="AS56" s="217">
        <f>R56/($R$56+$R$55)*100</f>
        <v>0.32463944300160247</v>
      </c>
      <c r="AT56" s="62"/>
      <c r="AU56" s="217">
        <f>T56/($T$55+$T$56)*100</f>
        <v>58.47587727069763</v>
      </c>
      <c r="AV56" s="62"/>
      <c r="AW56" s="217">
        <f>V56/($V$55+$V$56)*100</f>
        <v>73.489886133709788</v>
      </c>
      <c r="AX56" s="217"/>
      <c r="AY56" s="459">
        <f>X56/($X$55+$X$56)*100</f>
        <v>76.257292824116831</v>
      </c>
      <c r="AZ56" s="459"/>
      <c r="BA56" s="459">
        <f>Z56/($Z$55+$Z$56)*100</f>
        <v>83.115090311934722</v>
      </c>
    </row>
    <row r="57" spans="1:53" s="4" customFormat="1" ht="12">
      <c r="A57" s="79" t="s">
        <v>3</v>
      </c>
      <c r="B57" s="200">
        <v>495</v>
      </c>
      <c r="C57" s="165" t="s">
        <v>71</v>
      </c>
      <c r="D57" s="200">
        <v>360</v>
      </c>
      <c r="E57" s="165" t="s">
        <v>71</v>
      </c>
      <c r="F57" s="200">
        <v>0</v>
      </c>
      <c r="G57" s="165"/>
      <c r="H57" s="199">
        <v>0</v>
      </c>
      <c r="I57" s="165"/>
      <c r="J57" s="200">
        <v>0</v>
      </c>
      <c r="K57" s="165"/>
      <c r="L57" s="200">
        <v>0</v>
      </c>
      <c r="M57" s="165"/>
      <c r="N57" s="200">
        <v>828.95299999999997</v>
      </c>
      <c r="O57" s="165" t="s">
        <v>71</v>
      </c>
      <c r="P57" s="200">
        <v>0</v>
      </c>
      <c r="Q57" s="165"/>
      <c r="R57" s="200">
        <v>0</v>
      </c>
      <c r="S57" s="165"/>
      <c r="T57" s="200">
        <v>0</v>
      </c>
      <c r="U57" s="165"/>
      <c r="V57" s="200">
        <v>18921.608969912795</v>
      </c>
      <c r="W57" s="293"/>
      <c r="X57" s="200">
        <v>21627</v>
      </c>
      <c r="Y57" s="293"/>
      <c r="Z57" s="200">
        <v>22445.840759999999</v>
      </c>
      <c r="AA57" s="293"/>
      <c r="AB57" s="293"/>
      <c r="AC57" s="216" t="s">
        <v>80</v>
      </c>
      <c r="AD57" s="217"/>
      <c r="AE57" s="216" t="s">
        <v>80</v>
      </c>
      <c r="AF57" s="217"/>
      <c r="AG57" s="217">
        <v>0</v>
      </c>
      <c r="AH57" s="229"/>
      <c r="AI57" s="222">
        <v>0</v>
      </c>
      <c r="AJ57" s="222"/>
      <c r="AK57" s="225">
        <v>0</v>
      </c>
      <c r="AL57" s="225"/>
      <c r="AM57" s="225">
        <v>0</v>
      </c>
      <c r="AN57" s="225"/>
      <c r="AO57" s="216" t="s">
        <v>80</v>
      </c>
      <c r="AP57" s="62"/>
      <c r="AQ57" s="225">
        <v>0</v>
      </c>
      <c r="AR57" s="62"/>
      <c r="AS57" s="217">
        <v>0</v>
      </c>
      <c r="AT57" s="62"/>
      <c r="AU57" s="217">
        <v>0</v>
      </c>
      <c r="AV57" s="62"/>
      <c r="AW57" s="216" t="s">
        <v>80</v>
      </c>
      <c r="AX57" s="216"/>
      <c r="AY57" s="216" t="s">
        <v>80</v>
      </c>
      <c r="AZ57" s="216"/>
      <c r="BA57" s="216" t="s">
        <v>80</v>
      </c>
    </row>
    <row r="58" spans="1:53" s="4" customFormat="1" ht="6.6" customHeight="1">
      <c r="A58" s="56"/>
      <c r="B58" s="200"/>
      <c r="C58" s="165"/>
      <c r="D58" s="200"/>
      <c r="E58" s="165"/>
      <c r="F58" s="200"/>
      <c r="G58" s="165"/>
      <c r="H58" s="202"/>
      <c r="I58" s="165"/>
      <c r="J58" s="202"/>
      <c r="K58" s="165"/>
      <c r="L58" s="202"/>
      <c r="M58" s="165"/>
      <c r="N58" s="202"/>
      <c r="O58" s="165"/>
      <c r="P58" s="202"/>
      <c r="Q58" s="165"/>
      <c r="R58" s="202"/>
      <c r="S58" s="165"/>
      <c r="T58" s="165"/>
      <c r="U58" s="165"/>
      <c r="V58" s="165"/>
      <c r="W58" s="293"/>
      <c r="X58" s="293"/>
      <c r="Y58" s="293"/>
      <c r="Z58" s="293"/>
      <c r="AA58" s="293"/>
      <c r="AB58" s="293"/>
      <c r="AC58" s="228"/>
      <c r="AD58" s="217"/>
      <c r="AE58" s="228"/>
      <c r="AF58" s="217"/>
      <c r="AG58" s="214"/>
      <c r="AH58" s="229"/>
      <c r="AI58" s="218"/>
      <c r="AJ58" s="218"/>
      <c r="AK58" s="218"/>
      <c r="AL58" s="218"/>
      <c r="AM58" s="218"/>
      <c r="AN58" s="218"/>
      <c r="AO58" s="218"/>
      <c r="AP58" s="62"/>
      <c r="AQ58" s="218"/>
      <c r="AR58" s="62"/>
      <c r="AS58" s="218"/>
      <c r="AT58" s="62"/>
      <c r="AU58" s="218"/>
      <c r="AV58" s="62"/>
      <c r="AW58" s="218"/>
      <c r="AX58" s="218"/>
      <c r="AY58" s="458"/>
      <c r="AZ58" s="458"/>
      <c r="BA58" s="458"/>
    </row>
    <row r="59" spans="1:53" s="38" customFormat="1" ht="24">
      <c r="A59" s="44" t="s">
        <v>101</v>
      </c>
      <c r="B59" s="201">
        <v>462057.89285447303</v>
      </c>
      <c r="C59" s="166"/>
      <c r="D59" s="201">
        <v>365916.58122173743</v>
      </c>
      <c r="E59" s="166"/>
      <c r="F59" s="201">
        <v>314881.65038135153</v>
      </c>
      <c r="G59" s="166"/>
      <c r="H59" s="204">
        <v>389433.18422251503</v>
      </c>
      <c r="I59" s="166"/>
      <c r="J59" s="204">
        <v>494850.89595625456</v>
      </c>
      <c r="K59" s="166"/>
      <c r="L59" s="204">
        <v>636011.87743475987</v>
      </c>
      <c r="M59" s="166"/>
      <c r="N59" s="204">
        <v>576026.71805560007</v>
      </c>
      <c r="O59" s="166"/>
      <c r="P59" s="204">
        <v>616925.73564538034</v>
      </c>
      <c r="Q59" s="166"/>
      <c r="R59" s="204">
        <v>579104</v>
      </c>
      <c r="S59" s="166"/>
      <c r="T59" s="204">
        <f>SUM(T60:T65)</f>
        <v>705455.47791338852</v>
      </c>
      <c r="U59" s="204"/>
      <c r="V59" s="204">
        <f t="shared" ref="V59:Z59" si="22">SUM(V60:V65)</f>
        <v>772190.81632709689</v>
      </c>
      <c r="W59" s="204"/>
      <c r="X59" s="204">
        <f t="shared" si="22"/>
        <v>725401</v>
      </c>
      <c r="Y59" s="204"/>
      <c r="Z59" s="204">
        <f t="shared" si="22"/>
        <v>695825.2417466999</v>
      </c>
      <c r="AA59" s="302"/>
      <c r="AB59" s="302"/>
      <c r="AC59" s="214">
        <v>99.999976811238639</v>
      </c>
      <c r="AD59" s="214"/>
      <c r="AE59" s="214">
        <v>99.99988555375603</v>
      </c>
      <c r="AF59" s="214"/>
      <c r="AG59" s="214">
        <v>99.999999999999943</v>
      </c>
      <c r="AH59" s="230"/>
      <c r="AI59" s="214">
        <v>100.00000000000014</v>
      </c>
      <c r="AJ59" s="215"/>
      <c r="AK59" s="214">
        <v>100</v>
      </c>
      <c r="AL59" s="214"/>
      <c r="AM59" s="214">
        <v>100.00000000000009</v>
      </c>
      <c r="AN59" s="214"/>
      <c r="AO59" s="214">
        <v>100.00000000000017</v>
      </c>
      <c r="AP59" s="67"/>
      <c r="AQ59" s="214">
        <v>100.00000000000007</v>
      </c>
      <c r="AR59" s="67"/>
      <c r="AS59" s="214">
        <v>100</v>
      </c>
      <c r="AT59" s="67"/>
      <c r="AU59" s="214">
        <f>SUM(AU60:AU63)</f>
        <v>100.00000000000001</v>
      </c>
      <c r="AV59" s="67"/>
      <c r="AW59" s="214">
        <f>SUM(AW60:AW63)</f>
        <v>100</v>
      </c>
      <c r="AX59" s="214"/>
      <c r="AY59" s="464">
        <f>SUM(AY60:AY63)</f>
        <v>99.99337700828427</v>
      </c>
      <c r="AZ59" s="464"/>
      <c r="BA59" s="214">
        <f t="shared" ref="BA59" si="23">SUM(BA60:BA63)</f>
        <v>99.992408237015781</v>
      </c>
    </row>
    <row r="60" spans="1:53" s="4" customFormat="1" ht="12">
      <c r="A60" s="143" t="s">
        <v>130</v>
      </c>
      <c r="B60" s="200">
        <v>233643.97656820199</v>
      </c>
      <c r="C60" s="165"/>
      <c r="D60" s="200">
        <v>160532.49998926168</v>
      </c>
      <c r="E60" s="165"/>
      <c r="F60" s="200">
        <v>140932.3587351469</v>
      </c>
      <c r="G60" s="165"/>
      <c r="H60" s="202">
        <v>177149.90872384678</v>
      </c>
      <c r="I60" s="165"/>
      <c r="J60" s="200">
        <v>167688.90151396141</v>
      </c>
      <c r="K60" s="165"/>
      <c r="L60" s="200">
        <v>210437.9638365256</v>
      </c>
      <c r="M60" s="165"/>
      <c r="N60" s="200">
        <v>172925.649704582</v>
      </c>
      <c r="O60" s="165"/>
      <c r="P60" s="200">
        <v>243795.6620385923</v>
      </c>
      <c r="Q60" s="165"/>
      <c r="R60" s="200">
        <v>192026</v>
      </c>
      <c r="S60" s="165"/>
      <c r="T60" s="200">
        <v>212355.91528429027</v>
      </c>
      <c r="U60" s="200"/>
      <c r="V60" s="200">
        <v>177663.28601499999</v>
      </c>
      <c r="W60" s="293"/>
      <c r="X60" s="200">
        <v>167535</v>
      </c>
      <c r="Y60" s="293"/>
      <c r="Z60" s="200">
        <v>78135.240969999999</v>
      </c>
      <c r="AA60" s="293"/>
      <c r="AB60" s="293"/>
      <c r="AC60" s="225">
        <v>50.565941195304923</v>
      </c>
      <c r="AD60" s="217"/>
      <c r="AE60" s="225">
        <v>43.871287748112735</v>
      </c>
      <c r="AF60" s="217"/>
      <c r="AG60" s="217">
        <v>44.757247227478764</v>
      </c>
      <c r="AH60" s="229"/>
      <c r="AI60" s="225">
        <v>45.489166280864957</v>
      </c>
      <c r="AJ60" s="218"/>
      <c r="AK60" s="225">
        <v>33.886753138017021</v>
      </c>
      <c r="AL60" s="225"/>
      <c r="AM60" s="225">
        <v>33.087112254143683</v>
      </c>
      <c r="AN60" s="225"/>
      <c r="AO60" s="225">
        <v>30.020421672157731</v>
      </c>
      <c r="AP60" s="62"/>
      <c r="AQ60" s="225">
        <v>39.517829773068577</v>
      </c>
      <c r="AR60" s="62"/>
      <c r="AS60" s="217">
        <v>33.159156213737084</v>
      </c>
      <c r="AT60" s="62"/>
      <c r="AU60" s="216">
        <f>T60/($T$59-$T$65)*100</f>
        <v>30.108677088948284</v>
      </c>
      <c r="AV60" s="216"/>
      <c r="AW60" s="216">
        <f>V60/SUM($V$60:$V$63)*100</f>
        <v>23.011071015968611</v>
      </c>
      <c r="AX60" s="216"/>
      <c r="AY60" s="216">
        <f>X60/SUM($X$60:$X$64)*100</f>
        <v>23.116310772847942</v>
      </c>
      <c r="AZ60" s="216"/>
      <c r="BA60" s="216">
        <f>Z60/SUM($Z$60:$Z$64)*100</f>
        <v>11.238055976423523</v>
      </c>
    </row>
    <row r="61" spans="1:53" s="4" customFormat="1" ht="12">
      <c r="A61" s="76" t="s">
        <v>131</v>
      </c>
      <c r="B61" s="200">
        <v>227995.98956127101</v>
      </c>
      <c r="C61" s="165"/>
      <c r="D61" s="200">
        <v>205374.55908247581</v>
      </c>
      <c r="E61" s="165"/>
      <c r="F61" s="200">
        <v>172820.26578198062</v>
      </c>
      <c r="G61" s="165"/>
      <c r="H61" s="202">
        <v>188402.88663777427</v>
      </c>
      <c r="I61" s="165"/>
      <c r="J61" s="200">
        <v>252204.60028094269</v>
      </c>
      <c r="K61" s="165"/>
      <c r="L61" s="200">
        <v>329724.78184243391</v>
      </c>
      <c r="M61" s="165"/>
      <c r="N61" s="200">
        <v>297100.66715236718</v>
      </c>
      <c r="O61" s="165"/>
      <c r="P61" s="200">
        <v>205538.87459903452</v>
      </c>
      <c r="Q61" s="165"/>
      <c r="R61" s="200">
        <v>196455</v>
      </c>
      <c r="S61" s="165"/>
      <c r="T61" s="200">
        <v>217755.0571331181</v>
      </c>
      <c r="U61" s="200"/>
      <c r="V61" s="200">
        <v>196496.20509699977</v>
      </c>
      <c r="W61" s="293"/>
      <c r="X61" s="200">
        <v>161248</v>
      </c>
      <c r="Y61" s="293"/>
      <c r="Z61" s="200">
        <v>213211.21909999999</v>
      </c>
      <c r="AA61" s="293"/>
      <c r="AB61" s="293"/>
      <c r="AC61" s="225">
        <v>49.343586640913259</v>
      </c>
      <c r="AD61" s="217"/>
      <c r="AE61" s="225">
        <v>56.125995535183058</v>
      </c>
      <c r="AF61" s="217"/>
      <c r="AG61" s="217">
        <v>54.8841971492079</v>
      </c>
      <c r="AH61" s="229"/>
      <c r="AI61" s="225">
        <v>48.378744870936458</v>
      </c>
      <c r="AJ61" s="218"/>
      <c r="AK61" s="225">
        <v>50.965776225095063</v>
      </c>
      <c r="AL61" s="225"/>
      <c r="AM61" s="225">
        <v>51.842550986991007</v>
      </c>
      <c r="AN61" s="225"/>
      <c r="AO61" s="225">
        <v>51.577584483449343</v>
      </c>
      <c r="AP61" s="62"/>
      <c r="AQ61" s="225">
        <v>33.316631601373487</v>
      </c>
      <c r="AR61" s="62"/>
      <c r="AS61" s="217">
        <v>33.923958390893517</v>
      </c>
      <c r="AT61" s="62"/>
      <c r="AU61" s="216">
        <f>T61/($T$59-$T$65)*100</f>
        <v>30.874189169297715</v>
      </c>
      <c r="AV61" s="62"/>
      <c r="AW61" s="216">
        <f t="shared" ref="AW61:AW63" si="24">V61/SUM($V$60:$V$63)*100</f>
        <v>25.450323650287771</v>
      </c>
      <c r="AX61" s="216"/>
      <c r="AY61" s="216">
        <f t="shared" ref="AY61:AY64" si="25">X61/SUM($X$60:$X$64)*100</f>
        <v>22.248836837079921</v>
      </c>
      <c r="AZ61" s="216"/>
      <c r="BA61" s="216">
        <f t="shared" ref="BA61:BA64" si="26">Z61/SUM($Z$60:$Z$64)*100</f>
        <v>30.665799264217718</v>
      </c>
    </row>
    <row r="62" spans="1:53" s="4" customFormat="1" ht="12">
      <c r="A62" s="76" t="s">
        <v>132</v>
      </c>
      <c r="B62" s="200">
        <v>0</v>
      </c>
      <c r="C62" s="165"/>
      <c r="D62" s="200">
        <v>0</v>
      </c>
      <c r="E62" s="165"/>
      <c r="F62" s="200">
        <v>516.1882714285714</v>
      </c>
      <c r="G62" s="165" t="s">
        <v>71</v>
      </c>
      <c r="H62" s="202">
        <v>23444.972261848121</v>
      </c>
      <c r="I62" s="165"/>
      <c r="J62" s="200">
        <v>73939.668545638982</v>
      </c>
      <c r="K62" s="165"/>
      <c r="L62" s="200">
        <v>95758.490581934049</v>
      </c>
      <c r="M62" s="165"/>
      <c r="N62" s="200">
        <v>105533.21470531762</v>
      </c>
      <c r="O62" s="165"/>
      <c r="P62" s="200">
        <v>166068.39880584463</v>
      </c>
      <c r="Q62" s="165"/>
      <c r="R62" s="200">
        <v>189344</v>
      </c>
      <c r="S62" s="165"/>
      <c r="T62" s="200">
        <v>274763.37234822923</v>
      </c>
      <c r="U62" s="200"/>
      <c r="V62" s="200">
        <v>395828.91101026372</v>
      </c>
      <c r="W62" s="293"/>
      <c r="X62" s="200">
        <v>395852</v>
      </c>
      <c r="Y62" s="293"/>
      <c r="Z62" s="200">
        <v>403796.74280000001</v>
      </c>
      <c r="AA62" s="293"/>
      <c r="AB62" s="293"/>
      <c r="AC62" s="225">
        <v>0</v>
      </c>
      <c r="AD62" s="217"/>
      <c r="AE62" s="225">
        <v>0</v>
      </c>
      <c r="AF62" s="217"/>
      <c r="AG62" s="217">
        <v>0.16393088349334367</v>
      </c>
      <c r="AH62" s="229"/>
      <c r="AI62" s="225">
        <v>6.0202810678948522</v>
      </c>
      <c r="AJ62" s="218"/>
      <c r="AK62" s="225">
        <v>14.941807552506752</v>
      </c>
      <c r="AL62" s="225"/>
      <c r="AM62" s="225">
        <v>15.056085268117769</v>
      </c>
      <c r="AN62" s="225"/>
      <c r="AO62" s="225">
        <v>18.320888840286635</v>
      </c>
      <c r="AP62" s="62"/>
      <c r="AQ62" s="225">
        <v>26.918701751373153</v>
      </c>
      <c r="AR62" s="62"/>
      <c r="AS62" s="217">
        <v>32.696199646350223</v>
      </c>
      <c r="AT62" s="62"/>
      <c r="AU62" s="216">
        <f>T62/($T$59-$T$65)*100</f>
        <v>38.957057743497202</v>
      </c>
      <c r="AV62" s="62"/>
      <c r="AW62" s="216">
        <f t="shared" si="24"/>
        <v>51.268032837474806</v>
      </c>
      <c r="AX62" s="216"/>
      <c r="AY62" s="216">
        <f t="shared" si="25"/>
        <v>54.61926076374133</v>
      </c>
      <c r="AZ62" s="216"/>
      <c r="BA62" s="216">
        <f t="shared" si="26"/>
        <v>58.077384063181093</v>
      </c>
    </row>
    <row r="63" spans="1:53" s="4" customFormat="1" ht="12">
      <c r="A63" s="76" t="s">
        <v>123</v>
      </c>
      <c r="B63" s="200">
        <v>417.92672500000003</v>
      </c>
      <c r="C63" s="165" t="s">
        <v>71</v>
      </c>
      <c r="D63" s="200">
        <v>9.5221499999999999</v>
      </c>
      <c r="E63" s="165" t="s">
        <v>71</v>
      </c>
      <c r="F63" s="200">
        <v>612.83759279542403</v>
      </c>
      <c r="G63" s="165" t="s">
        <v>71</v>
      </c>
      <c r="H63" s="202">
        <v>435.41659904582838</v>
      </c>
      <c r="I63" s="150" t="s">
        <v>71</v>
      </c>
      <c r="J63" s="200">
        <v>1017.7256157114979</v>
      </c>
      <c r="K63" s="165" t="s">
        <v>71</v>
      </c>
      <c r="L63" s="200">
        <v>90.64117386640001</v>
      </c>
      <c r="M63" s="165" t="s">
        <v>71</v>
      </c>
      <c r="N63" s="200">
        <v>467.18649333333337</v>
      </c>
      <c r="O63" s="165" t="s">
        <v>71</v>
      </c>
      <c r="P63" s="200">
        <v>1522.8002019089517</v>
      </c>
      <c r="Q63" s="165" t="s">
        <v>71</v>
      </c>
      <c r="R63" s="200">
        <v>1246</v>
      </c>
      <c r="S63" s="165" t="s">
        <v>71</v>
      </c>
      <c r="T63" s="200">
        <v>423.71485000000001</v>
      </c>
      <c r="U63" s="200" t="s">
        <v>71</v>
      </c>
      <c r="V63" s="200">
        <v>2089.0291790000006</v>
      </c>
      <c r="W63" s="441" t="s">
        <v>71</v>
      </c>
      <c r="X63" s="200">
        <v>65</v>
      </c>
      <c r="Y63" s="441" t="s">
        <v>71</v>
      </c>
      <c r="Z63" s="200">
        <v>77.654648480000006</v>
      </c>
      <c r="AA63" s="441" t="s">
        <v>71</v>
      </c>
      <c r="AB63" s="441"/>
      <c r="AC63" s="225">
        <v>9.0448975020451988E-2</v>
      </c>
      <c r="AD63" s="217"/>
      <c r="AE63" s="225">
        <v>2.6022704602409836E-3</v>
      </c>
      <c r="AF63" s="217"/>
      <c r="AG63" s="217">
        <v>0.19462473981993531</v>
      </c>
      <c r="AH63" s="229"/>
      <c r="AI63" s="225">
        <v>0.11180778030385818</v>
      </c>
      <c r="AJ63" s="218"/>
      <c r="AK63" s="225">
        <v>0.20566308438117209</v>
      </c>
      <c r="AL63" s="225"/>
      <c r="AM63" s="225">
        <v>1.4251490747623304E-2</v>
      </c>
      <c r="AN63" s="225"/>
      <c r="AO63" s="225">
        <v>8.110500410646572E-2</v>
      </c>
      <c r="AP63" s="62"/>
      <c r="AQ63" s="225">
        <v>0.24683687418485079</v>
      </c>
      <c r="AR63" s="62"/>
      <c r="AS63" s="217">
        <v>0.22068574901917443</v>
      </c>
      <c r="AT63" s="62"/>
      <c r="AU63" s="216">
        <f>T63/($T$59-$T$65)*100</f>
        <v>6.0075998256809274E-2</v>
      </c>
      <c r="AV63" s="62"/>
      <c r="AW63" s="216">
        <f t="shared" si="24"/>
        <v>0.27057249626881846</v>
      </c>
      <c r="AX63" s="216"/>
      <c r="AY63" s="216">
        <f t="shared" si="25"/>
        <v>8.9686346150662025E-3</v>
      </c>
      <c r="AZ63" s="216"/>
      <c r="BA63" s="216">
        <f t="shared" si="26"/>
        <v>1.1168933193445963E-2</v>
      </c>
    </row>
    <row r="64" spans="1:53" s="4" customFormat="1" ht="12">
      <c r="A64" s="76" t="s">
        <v>175</v>
      </c>
      <c r="B64" s="200">
        <v>0</v>
      </c>
      <c r="C64" s="165"/>
      <c r="D64" s="200">
        <v>0</v>
      </c>
      <c r="E64" s="165"/>
      <c r="F64" s="200">
        <v>0</v>
      </c>
      <c r="G64" s="165"/>
      <c r="H64" s="199">
        <v>0</v>
      </c>
      <c r="I64" s="165"/>
      <c r="J64" s="200">
        <v>0</v>
      </c>
      <c r="K64" s="165"/>
      <c r="L64" s="200">
        <v>0</v>
      </c>
      <c r="M64" s="165"/>
      <c r="N64" s="200">
        <v>0</v>
      </c>
      <c r="O64" s="165"/>
      <c r="P64" s="200">
        <v>0</v>
      </c>
      <c r="Q64" s="165"/>
      <c r="R64" s="200">
        <v>0</v>
      </c>
      <c r="S64" s="165"/>
      <c r="T64" s="200">
        <v>0</v>
      </c>
      <c r="U64" s="200"/>
      <c r="V64" s="200">
        <v>0</v>
      </c>
      <c r="W64" s="441"/>
      <c r="X64" s="200">
        <v>48</v>
      </c>
      <c r="Y64" s="441" t="s">
        <v>71</v>
      </c>
      <c r="Z64" s="200">
        <v>52.78352692</v>
      </c>
      <c r="AA64" s="441" t="s">
        <v>71</v>
      </c>
      <c r="AB64" s="441"/>
      <c r="AC64" s="200">
        <v>0</v>
      </c>
      <c r="AD64" s="165"/>
      <c r="AE64" s="200">
        <v>0</v>
      </c>
      <c r="AF64" s="165"/>
      <c r="AG64" s="200">
        <v>0</v>
      </c>
      <c r="AH64" s="165"/>
      <c r="AI64" s="199">
        <v>0</v>
      </c>
      <c r="AJ64" s="165"/>
      <c r="AK64" s="200">
        <v>0</v>
      </c>
      <c r="AL64" s="165"/>
      <c r="AM64" s="200">
        <v>0</v>
      </c>
      <c r="AN64" s="165"/>
      <c r="AO64" s="200">
        <v>0</v>
      </c>
      <c r="AP64" s="165"/>
      <c r="AQ64" s="200">
        <v>0</v>
      </c>
      <c r="AR64" s="165"/>
      <c r="AS64" s="200">
        <v>0</v>
      </c>
      <c r="AT64" s="165"/>
      <c r="AU64" s="200">
        <v>0</v>
      </c>
      <c r="AV64" s="200"/>
      <c r="AW64" s="200">
        <v>0</v>
      </c>
      <c r="AX64" s="216"/>
      <c r="AY64" s="216">
        <f t="shared" si="25"/>
        <v>6.6229917157411954E-3</v>
      </c>
      <c r="AZ64" s="216"/>
      <c r="BA64" s="216">
        <f t="shared" si="26"/>
        <v>7.5917629842310302E-3</v>
      </c>
    </row>
    <row r="65" spans="1:53" s="4" customFormat="1" ht="12">
      <c r="A65" s="79" t="s">
        <v>3</v>
      </c>
      <c r="B65" s="200">
        <v>0</v>
      </c>
      <c r="C65" s="165"/>
      <c r="D65" s="200">
        <v>0</v>
      </c>
      <c r="E65" s="165"/>
      <c r="F65" s="200">
        <v>0</v>
      </c>
      <c r="G65" s="165"/>
      <c r="H65" s="199">
        <v>0</v>
      </c>
      <c r="I65" s="165"/>
      <c r="J65" s="200">
        <v>0</v>
      </c>
      <c r="K65" s="165"/>
      <c r="L65" s="200">
        <v>0</v>
      </c>
      <c r="M65" s="165"/>
      <c r="N65" s="200">
        <v>0</v>
      </c>
      <c r="O65" s="165"/>
      <c r="P65" s="200">
        <v>0</v>
      </c>
      <c r="Q65" s="165"/>
      <c r="R65" s="200">
        <v>33</v>
      </c>
      <c r="S65" s="165" t="s">
        <v>71</v>
      </c>
      <c r="T65" s="200">
        <v>157.41829775101999</v>
      </c>
      <c r="U65" s="200" t="s">
        <v>71</v>
      </c>
      <c r="V65" s="200">
        <v>113.38502583348878</v>
      </c>
      <c r="W65" s="441" t="s">
        <v>71</v>
      </c>
      <c r="X65" s="200">
        <v>653</v>
      </c>
      <c r="Y65" s="441" t="s">
        <v>71</v>
      </c>
      <c r="Z65" s="200">
        <v>551.60070129999997</v>
      </c>
      <c r="AA65" s="441" t="s">
        <v>71</v>
      </c>
      <c r="AB65" s="441"/>
      <c r="AC65" s="217">
        <v>0</v>
      </c>
      <c r="AD65" s="217"/>
      <c r="AE65" s="217">
        <v>0</v>
      </c>
      <c r="AF65" s="217"/>
      <c r="AG65" s="217">
        <v>0</v>
      </c>
      <c r="AH65" s="229"/>
      <c r="AI65" s="222">
        <v>0</v>
      </c>
      <c r="AJ65" s="222"/>
      <c r="AK65" s="225">
        <v>0</v>
      </c>
      <c r="AL65" s="225"/>
      <c r="AM65" s="225">
        <v>0</v>
      </c>
      <c r="AN65" s="225"/>
      <c r="AO65" s="217">
        <v>0</v>
      </c>
      <c r="AP65" s="62"/>
      <c r="AQ65" s="225">
        <v>0</v>
      </c>
      <c r="AR65" s="62"/>
      <c r="AS65" s="216" t="s">
        <v>80</v>
      </c>
      <c r="AT65" s="62"/>
      <c r="AU65" s="216" t="s">
        <v>80</v>
      </c>
      <c r="AV65" s="62"/>
      <c r="AW65" s="216" t="s">
        <v>80</v>
      </c>
      <c r="AX65" s="216"/>
      <c r="AY65" s="216" t="s">
        <v>80</v>
      </c>
      <c r="AZ65" s="216"/>
      <c r="BA65" s="216" t="s">
        <v>80</v>
      </c>
    </row>
    <row r="66" spans="1:53" s="4" customFormat="1" ht="6.6" customHeight="1">
      <c r="A66" s="56"/>
      <c r="B66" s="200"/>
      <c r="C66" s="165"/>
      <c r="D66" s="200"/>
      <c r="E66" s="165"/>
      <c r="F66" s="200"/>
      <c r="G66" s="165"/>
      <c r="H66" s="202"/>
      <c r="I66" s="165"/>
      <c r="J66" s="202"/>
      <c r="K66" s="165"/>
      <c r="L66" s="202"/>
      <c r="M66" s="165"/>
      <c r="N66" s="202"/>
      <c r="O66" s="165"/>
      <c r="P66" s="202"/>
      <c r="Q66" s="165"/>
      <c r="R66" s="202"/>
      <c r="S66" s="165"/>
      <c r="T66" s="165"/>
      <c r="U66" s="165"/>
      <c r="V66" s="165"/>
      <c r="W66" s="293"/>
      <c r="X66" s="293"/>
      <c r="Y66" s="293"/>
      <c r="Z66" s="293"/>
      <c r="AA66" s="293"/>
      <c r="AB66" s="293"/>
      <c r="AC66" s="228"/>
      <c r="AD66" s="217"/>
      <c r="AE66" s="228"/>
      <c r="AF66" s="217"/>
      <c r="AG66" s="217"/>
      <c r="AH66" s="229"/>
      <c r="AI66" s="218"/>
      <c r="AJ66" s="218"/>
      <c r="AK66" s="218"/>
      <c r="AL66" s="218"/>
      <c r="AM66" s="218"/>
      <c r="AN66" s="218"/>
      <c r="AO66" s="218"/>
      <c r="AP66" s="62"/>
      <c r="AQ66" s="218"/>
      <c r="AR66" s="62"/>
      <c r="AS66" s="218"/>
      <c r="AT66" s="62"/>
      <c r="AU66" s="218"/>
      <c r="AV66" s="62"/>
      <c r="AW66" s="218"/>
      <c r="AX66" s="218"/>
      <c r="AY66" s="458"/>
      <c r="AZ66" s="458"/>
      <c r="BA66" s="458"/>
    </row>
    <row r="67" spans="1:53" s="38" customFormat="1" ht="24">
      <c r="A67" s="46" t="s">
        <v>74</v>
      </c>
      <c r="B67" s="201">
        <v>462058</v>
      </c>
      <c r="C67" s="166"/>
      <c r="D67" s="201">
        <v>365917</v>
      </c>
      <c r="E67" s="166"/>
      <c r="F67" s="201">
        <v>314881.65038135124</v>
      </c>
      <c r="G67" s="166"/>
      <c r="H67" s="198">
        <v>389433.18422251474</v>
      </c>
      <c r="I67" s="166"/>
      <c r="J67" s="198">
        <v>494850.8959562548</v>
      </c>
      <c r="K67" s="166"/>
      <c r="L67" s="198">
        <v>636011.8774347601</v>
      </c>
      <c r="M67" s="166"/>
      <c r="N67" s="198">
        <v>576026.71805559995</v>
      </c>
      <c r="O67" s="166"/>
      <c r="P67" s="198">
        <v>616925.73564538115</v>
      </c>
      <c r="Q67" s="166"/>
      <c r="R67" s="198">
        <v>579104</v>
      </c>
      <c r="S67" s="166"/>
      <c r="T67" s="198">
        <f>SUM(T68:T69)</f>
        <v>705455.47791338607</v>
      </c>
      <c r="U67" s="198"/>
      <c r="V67" s="198">
        <f t="shared" ref="V67:X67" si="27">SUM(V68:V69)</f>
        <v>772190.8163271033</v>
      </c>
      <c r="W67" s="198"/>
      <c r="X67" s="198">
        <f t="shared" si="27"/>
        <v>725401</v>
      </c>
      <c r="Y67" s="198"/>
      <c r="Z67" s="198">
        <f>SUM(Z68:Z69)</f>
        <v>695825.24166000006</v>
      </c>
      <c r="AA67" s="302"/>
      <c r="AB67" s="302"/>
      <c r="AC67" s="214">
        <v>100</v>
      </c>
      <c r="AD67" s="214"/>
      <c r="AE67" s="214">
        <v>100</v>
      </c>
      <c r="AF67" s="214"/>
      <c r="AG67" s="214">
        <v>99.999999999999858</v>
      </c>
      <c r="AH67" s="215"/>
      <c r="AI67" s="214">
        <v>100.00000000000006</v>
      </c>
      <c r="AJ67" s="214"/>
      <c r="AK67" s="214">
        <v>100.00000000000004</v>
      </c>
      <c r="AL67" s="214"/>
      <c r="AM67" s="214">
        <v>100.00000000000011</v>
      </c>
      <c r="AN67" s="214"/>
      <c r="AO67" s="214">
        <v>100.00000000000014</v>
      </c>
      <c r="AP67" s="67"/>
      <c r="AQ67" s="214">
        <v>100.00000000000017</v>
      </c>
      <c r="AR67" s="67"/>
      <c r="AS67" s="214">
        <v>100</v>
      </c>
      <c r="AT67" s="67"/>
      <c r="AU67" s="214">
        <f>AU68+AU69</f>
        <v>100</v>
      </c>
      <c r="AV67" s="67"/>
      <c r="AW67" s="214">
        <f>AW68+AW69</f>
        <v>100</v>
      </c>
      <c r="AX67" s="214"/>
      <c r="AY67" s="464">
        <f>AY68+AY69</f>
        <v>100</v>
      </c>
      <c r="AZ67" s="464"/>
      <c r="BA67" s="214">
        <f t="shared" ref="BA67" si="28">BA68+BA69</f>
        <v>100</v>
      </c>
    </row>
    <row r="68" spans="1:53" s="4" customFormat="1" ht="12">
      <c r="A68" s="114" t="s">
        <v>1</v>
      </c>
      <c r="B68" s="200">
        <v>217523</v>
      </c>
      <c r="C68" s="165"/>
      <c r="D68" s="200">
        <v>196626</v>
      </c>
      <c r="E68" s="165"/>
      <c r="F68" s="200">
        <v>150046.31860008428</v>
      </c>
      <c r="G68" s="165"/>
      <c r="H68" s="200">
        <v>187780.82992972649</v>
      </c>
      <c r="I68" s="165"/>
      <c r="J68" s="200">
        <v>204873.02502965127</v>
      </c>
      <c r="K68" s="165"/>
      <c r="L68" s="200">
        <v>279694.45793849876</v>
      </c>
      <c r="M68" s="165"/>
      <c r="N68" s="200">
        <v>264962.54666628927</v>
      </c>
      <c r="O68" s="165"/>
      <c r="P68" s="200">
        <v>204013.87552154218</v>
      </c>
      <c r="Q68" s="165"/>
      <c r="R68" s="200">
        <v>181890</v>
      </c>
      <c r="S68" s="165"/>
      <c r="T68" s="200">
        <v>200710.71623886362</v>
      </c>
      <c r="U68" s="165"/>
      <c r="V68" s="200">
        <v>170378.48834999985</v>
      </c>
      <c r="W68" s="293"/>
      <c r="X68" s="200">
        <v>141728</v>
      </c>
      <c r="Y68" s="293"/>
      <c r="Z68" s="200">
        <v>170497.55050000001</v>
      </c>
      <c r="AA68" s="293"/>
      <c r="AB68" s="293"/>
      <c r="AC68" s="217">
        <v>47.07699033454675</v>
      </c>
      <c r="AD68" s="217"/>
      <c r="AE68" s="217">
        <v>53.735136656673511</v>
      </c>
      <c r="AF68" s="217"/>
      <c r="AG68" s="217">
        <v>47.651655286474735</v>
      </c>
      <c r="AH68" s="218"/>
      <c r="AI68" s="217">
        <v>48.219010997900014</v>
      </c>
      <c r="AJ68" s="225"/>
      <c r="AK68" s="225">
        <v>41.400960714389065</v>
      </c>
      <c r="AL68" s="225"/>
      <c r="AM68" s="225">
        <v>43.976294761443221</v>
      </c>
      <c r="AN68" s="225"/>
      <c r="AO68" s="225">
        <v>45.998308474419517</v>
      </c>
      <c r="AP68" s="62"/>
      <c r="AQ68" s="225">
        <v>33.06943830250794</v>
      </c>
      <c r="AR68" s="62"/>
      <c r="AS68" s="217">
        <v>31.408866110405036</v>
      </c>
      <c r="AT68" s="62"/>
      <c r="AU68" s="217">
        <f t="shared" ref="AU68:AU73" si="29">T68/$T$67*100</f>
        <v>28.45122371613455</v>
      </c>
      <c r="AV68" s="217"/>
      <c r="AW68" s="217">
        <f>V68/SUM($V$68:$V$69)*100</f>
        <v>22.064298713159882</v>
      </c>
      <c r="AX68" s="217"/>
      <c r="AY68" s="217">
        <f>X68/SUM($X$68:$X$69)*100</f>
        <v>19.537883184610994</v>
      </c>
      <c r="AZ68" s="217"/>
      <c r="BA68" s="217">
        <f>Z68/SUM($Z$68:$Z$69)*100</f>
        <v>24.502926926486801</v>
      </c>
    </row>
    <row r="69" spans="1:53" s="4" customFormat="1" ht="12">
      <c r="A69" s="114" t="s">
        <v>2</v>
      </c>
      <c r="B69" s="200">
        <v>244535</v>
      </c>
      <c r="C69" s="165"/>
      <c r="D69" s="200">
        <v>169291</v>
      </c>
      <c r="E69" s="165"/>
      <c r="F69" s="200">
        <v>164835.33178126698</v>
      </c>
      <c r="G69" s="165"/>
      <c r="H69" s="200">
        <v>201652.35429278825</v>
      </c>
      <c r="I69" s="165"/>
      <c r="J69" s="200">
        <v>289977.8709266035</v>
      </c>
      <c r="K69" s="165"/>
      <c r="L69" s="200">
        <v>356317.41949626128</v>
      </c>
      <c r="M69" s="165"/>
      <c r="N69" s="200">
        <v>311064.17138931068</v>
      </c>
      <c r="O69" s="165"/>
      <c r="P69" s="200">
        <v>412911.86012383894</v>
      </c>
      <c r="Q69" s="165"/>
      <c r="R69" s="200">
        <v>397214</v>
      </c>
      <c r="S69" s="165"/>
      <c r="T69" s="200">
        <f>SUM(T70:T73)</f>
        <v>504744.76167452242</v>
      </c>
      <c r="U69" s="200"/>
      <c r="V69" s="200">
        <f t="shared" ref="V69:X69" si="30">SUM(V70:V73)</f>
        <v>601812.32797710341</v>
      </c>
      <c r="W69" s="200"/>
      <c r="X69" s="200">
        <f t="shared" si="30"/>
        <v>583673</v>
      </c>
      <c r="Y69" s="200"/>
      <c r="Z69" s="200">
        <f>SUM(Z70:Z73)</f>
        <v>525327.69116000005</v>
      </c>
      <c r="AA69" s="267"/>
      <c r="AB69" s="267"/>
      <c r="AC69" s="217">
        <v>52.923009665453257</v>
      </c>
      <c r="AD69" s="220"/>
      <c r="AE69" s="217">
        <v>46.264863343326489</v>
      </c>
      <c r="AF69" s="217"/>
      <c r="AG69" s="217">
        <v>52.348344713525123</v>
      </c>
      <c r="AH69" s="218"/>
      <c r="AI69" s="217">
        <v>51.780989002100043</v>
      </c>
      <c r="AJ69" s="225"/>
      <c r="AK69" s="225">
        <v>58.599039285610978</v>
      </c>
      <c r="AL69" s="225"/>
      <c r="AM69" s="225">
        <v>56.023705238556886</v>
      </c>
      <c r="AN69" s="225"/>
      <c r="AO69" s="225">
        <v>54.001691525580618</v>
      </c>
      <c r="AP69" s="62"/>
      <c r="AQ69" s="225">
        <v>66.930561697492237</v>
      </c>
      <c r="AR69" s="62"/>
      <c r="AS69" s="217">
        <v>68.591133889594957</v>
      </c>
      <c r="AT69" s="62"/>
      <c r="AU69" s="217">
        <f t="shared" si="29"/>
        <v>71.54877628386545</v>
      </c>
      <c r="AV69" s="62"/>
      <c r="AW69" s="217">
        <f>V69/SUM($V$68:$V$69)*100</f>
        <v>77.935701286840114</v>
      </c>
      <c r="AX69" s="217"/>
      <c r="AY69" s="217">
        <f>X69/SUM($X$68:$X$69)*100</f>
        <v>80.46211681538901</v>
      </c>
      <c r="AZ69" s="217"/>
      <c r="BA69" s="217">
        <f t="shared" ref="BA69:BA73" si="31">Z69/SUM($Z$68:$Z$69)*100</f>
        <v>75.497073073513192</v>
      </c>
    </row>
    <row r="70" spans="1:53" s="4" customFormat="1" ht="12">
      <c r="A70" s="265" t="s">
        <v>93</v>
      </c>
      <c r="B70" s="200">
        <v>106054</v>
      </c>
      <c r="C70" s="165"/>
      <c r="D70" s="200">
        <v>52377</v>
      </c>
      <c r="E70" s="165"/>
      <c r="F70" s="200">
        <v>37836.502601204673</v>
      </c>
      <c r="G70" s="165"/>
      <c r="H70" s="200">
        <v>53376.501110109144</v>
      </c>
      <c r="I70" s="165"/>
      <c r="J70" s="200">
        <v>87585.596539037346</v>
      </c>
      <c r="K70" s="165"/>
      <c r="L70" s="200">
        <v>116232.16628521224</v>
      </c>
      <c r="M70" s="165"/>
      <c r="N70" s="200">
        <v>75043.603099293367</v>
      </c>
      <c r="O70" s="165"/>
      <c r="P70" s="200">
        <v>76691.858198013986</v>
      </c>
      <c r="Q70" s="165"/>
      <c r="R70" s="200">
        <v>64489</v>
      </c>
      <c r="S70" s="165"/>
      <c r="T70" s="200">
        <v>65376.302012455708</v>
      </c>
      <c r="U70" s="165"/>
      <c r="V70" s="200">
        <v>61277.172896000026</v>
      </c>
      <c r="W70" s="293"/>
      <c r="X70" s="200">
        <v>48333</v>
      </c>
      <c r="Y70" s="293"/>
      <c r="Z70" s="200">
        <v>29698.733639999999</v>
      </c>
      <c r="AA70" s="293"/>
      <c r="AB70" s="293"/>
      <c r="AC70" s="217">
        <v>22.95252976899004</v>
      </c>
      <c r="AD70" s="217"/>
      <c r="AE70" s="217">
        <v>14.313901786470703</v>
      </c>
      <c r="AF70" s="217"/>
      <c r="AG70" s="217">
        <v>12.016102734275263</v>
      </c>
      <c r="AH70" s="218"/>
      <c r="AI70" s="217">
        <v>13.706202571481645</v>
      </c>
      <c r="AJ70" s="225"/>
      <c r="AK70" s="225">
        <v>17.699391322670259</v>
      </c>
      <c r="AL70" s="225"/>
      <c r="AM70" s="225">
        <v>18.275156551165988</v>
      </c>
      <c r="AN70" s="225"/>
      <c r="AO70" s="225">
        <v>13.027799014706471</v>
      </c>
      <c r="AP70" s="62"/>
      <c r="AQ70" s="225">
        <v>12.431295011187188</v>
      </c>
      <c r="AR70" s="62"/>
      <c r="AS70" s="217">
        <v>11.135996297728905</v>
      </c>
      <c r="AT70" s="62"/>
      <c r="AU70" s="217">
        <f t="shared" si="29"/>
        <v>9.2672470565863883</v>
      </c>
      <c r="AV70" s="62"/>
      <c r="AW70" s="217">
        <f t="shared" ref="AW70:AW73" si="32">V70/SUM($V$68:$V$69)*100</f>
        <v>7.935496201244999</v>
      </c>
      <c r="AX70" s="217"/>
      <c r="AY70" s="217">
        <f t="shared" ref="AY70:AY72" si="33">X70/SUM($X$68:$X$69)*100</f>
        <v>6.6629353971113918</v>
      </c>
      <c r="AZ70" s="217"/>
      <c r="BA70" s="217">
        <f t="shared" si="31"/>
        <v>4.2681311142362439</v>
      </c>
    </row>
    <row r="71" spans="1:53" s="4" customFormat="1" ht="12">
      <c r="A71" s="265" t="s">
        <v>127</v>
      </c>
      <c r="B71" s="200">
        <v>81148</v>
      </c>
      <c r="C71" s="165"/>
      <c r="D71" s="200">
        <v>87954</v>
      </c>
      <c r="E71" s="165"/>
      <c r="F71" s="200">
        <v>99328.210872463096</v>
      </c>
      <c r="G71" s="165"/>
      <c r="H71" s="200">
        <v>101088.80408100958</v>
      </c>
      <c r="I71" s="165"/>
      <c r="J71" s="200">
        <v>116903.32476171057</v>
      </c>
      <c r="K71" s="165"/>
      <c r="L71" s="200">
        <v>143483.954258766</v>
      </c>
      <c r="M71" s="165"/>
      <c r="N71" s="200">
        <v>133659.41510105124</v>
      </c>
      <c r="O71" s="165"/>
      <c r="P71" s="200">
        <v>166825.10810191766</v>
      </c>
      <c r="Q71" s="165"/>
      <c r="R71" s="200">
        <v>146481</v>
      </c>
      <c r="S71" s="165"/>
      <c r="T71" s="200">
        <v>181685.87078616096</v>
      </c>
      <c r="U71" s="165"/>
      <c r="V71" s="200">
        <v>224783.78414343795</v>
      </c>
      <c r="W71" s="293"/>
      <c r="X71" s="200">
        <v>209287</v>
      </c>
      <c r="Y71" s="293"/>
      <c r="Z71" s="200">
        <v>174020.1441</v>
      </c>
      <c r="AA71" s="293"/>
      <c r="AB71" s="293"/>
      <c r="AC71" s="217">
        <v>17.562297373922757</v>
      </c>
      <c r="AD71" s="217"/>
      <c r="AE71" s="217">
        <v>24.036598463586003</v>
      </c>
      <c r="AF71" s="217"/>
      <c r="AG71" s="217">
        <v>31.544617081423183</v>
      </c>
      <c r="AH71" s="218"/>
      <c r="AI71" s="217">
        <v>25.957932753683728</v>
      </c>
      <c r="AJ71" s="225"/>
      <c r="AK71" s="225">
        <v>23.623949298061888</v>
      </c>
      <c r="AL71" s="225"/>
      <c r="AM71" s="225">
        <v>22.559948854647647</v>
      </c>
      <c r="AN71" s="225"/>
      <c r="AO71" s="225">
        <v>23.203683251399145</v>
      </c>
      <c r="AP71" s="62"/>
      <c r="AQ71" s="225">
        <v>27.04135983683646</v>
      </c>
      <c r="AR71" s="62"/>
      <c r="AS71" s="217">
        <v>25.294420345913686</v>
      </c>
      <c r="AT71" s="62"/>
      <c r="AU71" s="217">
        <f t="shared" si="29"/>
        <v>25.754406404718267</v>
      </c>
      <c r="AV71" s="62"/>
      <c r="AW71" s="217">
        <f t="shared" si="32"/>
        <v>29.109875356018041</v>
      </c>
      <c r="AX71" s="217"/>
      <c r="AY71" s="217">
        <f t="shared" si="33"/>
        <v>28.851214707451469</v>
      </c>
      <c r="AZ71" s="217"/>
      <c r="BA71" s="217">
        <f t="shared" si="31"/>
        <v>25.009173809913491</v>
      </c>
    </row>
    <row r="72" spans="1:53" s="4" customFormat="1" ht="12">
      <c r="A72" s="265" t="s">
        <v>94</v>
      </c>
      <c r="B72" s="200">
        <v>34646</v>
      </c>
      <c r="C72" s="165"/>
      <c r="D72" s="200">
        <v>18847</v>
      </c>
      <c r="E72" s="165"/>
      <c r="F72" s="200">
        <v>24290.396026613584</v>
      </c>
      <c r="G72" s="165"/>
      <c r="H72" s="200">
        <v>41878.857865329512</v>
      </c>
      <c r="I72" s="165"/>
      <c r="J72" s="200">
        <v>84127.173309491438</v>
      </c>
      <c r="K72" s="165"/>
      <c r="L72" s="200">
        <v>96204.346595729236</v>
      </c>
      <c r="M72" s="62"/>
      <c r="N72" s="200">
        <v>101570.32307848991</v>
      </c>
      <c r="O72" s="62"/>
      <c r="P72" s="200">
        <v>167176.33067394057</v>
      </c>
      <c r="Q72" s="62"/>
      <c r="R72" s="200">
        <v>183838</v>
      </c>
      <c r="S72" s="62"/>
      <c r="T72" s="200">
        <v>255283.99540893186</v>
      </c>
      <c r="U72" s="62"/>
      <c r="V72" s="200">
        <v>307676.42661876668</v>
      </c>
      <c r="W72" s="293"/>
      <c r="X72" s="200">
        <v>310255</v>
      </c>
      <c r="Y72" s="293"/>
      <c r="Z72" s="200">
        <v>296176.06310000003</v>
      </c>
      <c r="AA72" s="293"/>
      <c r="AB72" s="293"/>
      <c r="AC72" s="217">
        <v>7.4981928675620813</v>
      </c>
      <c r="AD72" s="217"/>
      <c r="AE72" s="217">
        <v>5.1506215890488827</v>
      </c>
      <c r="AF72" s="217"/>
      <c r="AG72" s="217">
        <v>7.7141351352787932</v>
      </c>
      <c r="AH72" s="218"/>
      <c r="AI72" s="217">
        <v>10.753797971515636</v>
      </c>
      <c r="AJ72" s="225"/>
      <c r="AK72" s="225">
        <v>17.00050944576412</v>
      </c>
      <c r="AL72" s="225"/>
      <c r="AM72" s="225">
        <v>15.126187105774239</v>
      </c>
      <c r="AN72" s="225"/>
      <c r="AO72" s="225">
        <v>17.632918733586617</v>
      </c>
      <c r="AP72" s="62"/>
      <c r="AQ72" s="225">
        <v>27.098290931088105</v>
      </c>
      <c r="AR72" s="62"/>
      <c r="AS72" s="217">
        <v>31.745247831132232</v>
      </c>
      <c r="AT72" s="62"/>
      <c r="AU72" s="217">
        <f t="shared" si="29"/>
        <v>36.18711646609043</v>
      </c>
      <c r="AV72" s="62"/>
      <c r="AW72" s="217">
        <f t="shared" si="32"/>
        <v>39.844610957977729</v>
      </c>
      <c r="AX72" s="217"/>
      <c r="AY72" s="217">
        <f t="shared" si="33"/>
        <v>42.770136793304673</v>
      </c>
      <c r="AZ72" s="217"/>
      <c r="BA72" s="217">
        <f t="shared" si="31"/>
        <v>42.564719611698145</v>
      </c>
    </row>
    <row r="73" spans="1:53" s="4" customFormat="1" ht="12">
      <c r="A73" s="265" t="s">
        <v>95</v>
      </c>
      <c r="B73" s="200">
        <v>22687</v>
      </c>
      <c r="C73" s="165"/>
      <c r="D73" s="200">
        <v>10113</v>
      </c>
      <c r="E73" s="165"/>
      <c r="F73" s="200">
        <v>3380.222280985653</v>
      </c>
      <c r="G73" s="165"/>
      <c r="H73" s="200">
        <v>5308.1912363400124</v>
      </c>
      <c r="I73" s="165"/>
      <c r="J73" s="200">
        <v>1361.776316364191</v>
      </c>
      <c r="K73" s="165" t="s">
        <v>71</v>
      </c>
      <c r="L73" s="200">
        <v>396.95235655378332</v>
      </c>
      <c r="M73" s="165" t="s">
        <v>71</v>
      </c>
      <c r="N73" s="200">
        <v>790.83011047619061</v>
      </c>
      <c r="O73" s="165" t="s">
        <v>71</v>
      </c>
      <c r="P73" s="200">
        <v>2218.563149966712</v>
      </c>
      <c r="Q73" s="165" t="s">
        <v>71</v>
      </c>
      <c r="R73" s="200">
        <v>2406</v>
      </c>
      <c r="S73" s="165"/>
      <c r="T73" s="200">
        <v>2398.5934669738394</v>
      </c>
      <c r="U73" s="165"/>
      <c r="V73" s="200">
        <v>8074.944318898737</v>
      </c>
      <c r="W73" s="293"/>
      <c r="X73" s="200">
        <v>15798</v>
      </c>
      <c r="Y73" s="293"/>
      <c r="Z73" s="200">
        <v>25432.750319999999</v>
      </c>
      <c r="AA73" s="293"/>
      <c r="AB73" s="293"/>
      <c r="AC73" s="217">
        <v>4.9099896549783795</v>
      </c>
      <c r="AD73" s="217"/>
      <c r="AE73" s="217">
        <v>2.7637415042209028</v>
      </c>
      <c r="AF73" s="217"/>
      <c r="AG73" s="217">
        <v>1.073489762547891</v>
      </c>
      <c r="AH73" s="218"/>
      <c r="AI73" s="217">
        <v>1.3630557054190369</v>
      </c>
      <c r="AJ73" s="225"/>
      <c r="AK73" s="225">
        <v>0.27518921911471567</v>
      </c>
      <c r="AL73" s="225"/>
      <c r="AM73" s="225">
        <v>6.2412726969002512E-2</v>
      </c>
      <c r="AN73" s="225"/>
      <c r="AO73" s="225">
        <v>0.13729052588839433</v>
      </c>
      <c r="AP73" s="62"/>
      <c r="AQ73" s="225">
        <v>0.35961591838048751</v>
      </c>
      <c r="AR73" s="62"/>
      <c r="AS73" s="217">
        <v>0.41546941482013594</v>
      </c>
      <c r="AT73" s="62"/>
      <c r="AU73" s="217">
        <f t="shared" si="29"/>
        <v>0.34000635647035576</v>
      </c>
      <c r="AV73" s="62"/>
      <c r="AW73" s="217">
        <f t="shared" si="32"/>
        <v>1.0457187715993448</v>
      </c>
      <c r="AX73" s="217"/>
      <c r="AY73" s="217">
        <f>X73/SUM($X$68:$X$69)*100</f>
        <v>2.177829917521481</v>
      </c>
      <c r="AZ73" s="217"/>
      <c r="BA73" s="217">
        <f t="shared" si="31"/>
        <v>3.6550485376653183</v>
      </c>
    </row>
    <row r="74" spans="1:53" s="38" customFormat="1" ht="6.6" customHeight="1">
      <c r="A74" s="7"/>
      <c r="B74" s="246"/>
      <c r="C74" s="165"/>
      <c r="D74" s="251"/>
      <c r="E74" s="165"/>
      <c r="F74" s="200"/>
      <c r="G74" s="165"/>
      <c r="H74" s="197"/>
      <c r="I74" s="165"/>
      <c r="J74" s="197"/>
      <c r="K74" s="165"/>
      <c r="L74" s="197"/>
      <c r="M74" s="67"/>
      <c r="N74" s="197"/>
      <c r="O74" s="67"/>
      <c r="P74" s="197"/>
      <c r="Q74" s="67"/>
      <c r="R74" s="197"/>
      <c r="S74" s="67"/>
      <c r="T74" s="67"/>
      <c r="U74" s="67"/>
      <c r="V74" s="67"/>
      <c r="W74" s="302"/>
      <c r="X74" s="462"/>
      <c r="Y74" s="302"/>
      <c r="Z74" s="302"/>
      <c r="AA74" s="302"/>
      <c r="AB74" s="302"/>
      <c r="AC74" s="223"/>
      <c r="AD74" s="217"/>
      <c r="AE74" s="219"/>
      <c r="AF74" s="217"/>
      <c r="AG74" s="214"/>
      <c r="AH74" s="218"/>
      <c r="AI74" s="218"/>
      <c r="AJ74" s="218"/>
      <c r="AK74" s="218"/>
      <c r="AL74" s="218"/>
      <c r="AM74" s="218"/>
      <c r="AN74" s="218"/>
      <c r="AO74" s="218"/>
      <c r="AP74" s="67"/>
      <c r="AQ74" s="218"/>
      <c r="AR74" s="67"/>
      <c r="AS74" s="218"/>
      <c r="AT74" s="67"/>
      <c r="AU74" s="218"/>
      <c r="AV74" s="67"/>
      <c r="AW74" s="218"/>
      <c r="AX74" s="218"/>
      <c r="AY74" s="466"/>
      <c r="AZ74" s="466"/>
      <c r="BA74" s="466"/>
    </row>
    <row r="75" spans="1:53" s="38" customFormat="1" ht="25.5">
      <c r="A75" s="46" t="s">
        <v>147</v>
      </c>
      <c r="B75" s="201">
        <v>462058</v>
      </c>
      <c r="C75" s="166"/>
      <c r="D75" s="201">
        <v>365917</v>
      </c>
      <c r="E75" s="166"/>
      <c r="F75" s="201">
        <v>314882</v>
      </c>
      <c r="G75" s="166"/>
      <c r="H75" s="204">
        <v>389433.18422251433</v>
      </c>
      <c r="I75" s="166"/>
      <c r="J75" s="204">
        <v>494851</v>
      </c>
      <c r="K75" s="166"/>
      <c r="L75" s="204">
        <v>636011.87743476033</v>
      </c>
      <c r="M75" s="67"/>
      <c r="N75" s="204">
        <v>576026.7180555989</v>
      </c>
      <c r="O75" s="67"/>
      <c r="P75" s="204">
        <v>616925.73564538173</v>
      </c>
      <c r="Q75" s="67"/>
      <c r="R75" s="204">
        <v>579104</v>
      </c>
      <c r="S75" s="67"/>
      <c r="T75" s="204">
        <f>SUM(T76:T77)</f>
        <v>705455.47791338689</v>
      </c>
      <c r="U75" s="204"/>
      <c r="V75" s="204">
        <f t="shared" ref="V75:Z75" si="34">SUM(V76:V77)</f>
        <v>772190.81632709783</v>
      </c>
      <c r="W75" s="204"/>
      <c r="X75" s="204">
        <f t="shared" si="34"/>
        <v>725401</v>
      </c>
      <c r="Y75" s="204"/>
      <c r="Z75" s="204">
        <f t="shared" si="34"/>
        <v>695825.2416999999</v>
      </c>
      <c r="AA75" s="302"/>
      <c r="AB75" s="302"/>
      <c r="AC75" s="214">
        <v>100</v>
      </c>
      <c r="AD75" s="214"/>
      <c r="AE75" s="214">
        <v>100</v>
      </c>
      <c r="AF75" s="214"/>
      <c r="AG75" s="214">
        <v>100.00011103176317</v>
      </c>
      <c r="AH75" s="215"/>
      <c r="AI75" s="214">
        <v>99.999999999999972</v>
      </c>
      <c r="AJ75" s="214"/>
      <c r="AK75" s="214">
        <v>100.00002102527171</v>
      </c>
      <c r="AL75" s="214"/>
      <c r="AM75" s="214">
        <v>100.00000000000014</v>
      </c>
      <c r="AN75" s="214"/>
      <c r="AO75" s="214">
        <v>99.999999999999957</v>
      </c>
      <c r="AP75" s="67"/>
      <c r="AQ75" s="214">
        <v>100.0000000000003</v>
      </c>
      <c r="AR75" s="67"/>
      <c r="AS75" s="214">
        <v>100</v>
      </c>
      <c r="AT75" s="67"/>
      <c r="AU75" s="214">
        <f>SUM(AU76:AU77)</f>
        <v>100</v>
      </c>
      <c r="AV75" s="214"/>
      <c r="AW75" s="214">
        <f t="shared" ref="AW75:BA75" si="35">SUM(AW76:AW77)</f>
        <v>100</v>
      </c>
      <c r="AX75" s="214"/>
      <c r="AY75" s="464">
        <f t="shared" si="35"/>
        <v>100</v>
      </c>
      <c r="AZ75" s="464"/>
      <c r="BA75" s="214">
        <f t="shared" si="35"/>
        <v>100</v>
      </c>
    </row>
    <row r="76" spans="1:53" s="4" customFormat="1" ht="12">
      <c r="A76" s="76" t="s">
        <v>67</v>
      </c>
      <c r="B76" s="200">
        <v>322287</v>
      </c>
      <c r="C76" s="165"/>
      <c r="D76" s="200">
        <v>303692</v>
      </c>
      <c r="E76" s="165"/>
      <c r="F76" s="200">
        <v>127134</v>
      </c>
      <c r="G76" s="165"/>
      <c r="H76" s="200">
        <v>86250.181350003651</v>
      </c>
      <c r="I76" s="165"/>
      <c r="J76" s="200">
        <v>48279</v>
      </c>
      <c r="K76" s="165"/>
      <c r="L76" s="200">
        <v>295450.98091095831</v>
      </c>
      <c r="M76" s="62"/>
      <c r="N76" s="200">
        <v>470675.67973025906</v>
      </c>
      <c r="O76" s="62"/>
      <c r="P76" s="200">
        <v>501165.80012718943</v>
      </c>
      <c r="Q76" s="62"/>
      <c r="R76" s="200">
        <v>507010</v>
      </c>
      <c r="S76" s="62"/>
      <c r="T76" s="200">
        <v>641964.72436212329</v>
      </c>
      <c r="U76" s="62"/>
      <c r="V76" s="200">
        <v>686797.5517518376</v>
      </c>
      <c r="W76" s="293"/>
      <c r="X76" s="200">
        <v>575336</v>
      </c>
      <c r="Y76" s="293"/>
      <c r="Z76" s="200">
        <v>572362.54799999995</v>
      </c>
      <c r="AA76" s="293"/>
      <c r="AB76" s="293"/>
      <c r="AC76" s="217">
        <v>69.750334373606776</v>
      </c>
      <c r="AD76" s="217"/>
      <c r="AE76" s="217">
        <v>82.994777504188107</v>
      </c>
      <c r="AF76" s="217"/>
      <c r="AG76" s="217">
        <v>40.37516947908162</v>
      </c>
      <c r="AH76" s="220"/>
      <c r="AI76" s="217">
        <v>22.147619885603273</v>
      </c>
      <c r="AJ76" s="220"/>
      <c r="AK76" s="217">
        <v>9.7562721204546268</v>
      </c>
      <c r="AL76" s="217"/>
      <c r="AM76" s="217">
        <v>46.453689214517063</v>
      </c>
      <c r="AN76" s="217"/>
      <c r="AO76" s="217">
        <v>81.710737536453749</v>
      </c>
      <c r="AP76" s="62"/>
      <c r="AQ76" s="217">
        <v>81.236001542861331</v>
      </c>
      <c r="AR76" s="62"/>
      <c r="AS76" s="217">
        <v>87.550768083107698</v>
      </c>
      <c r="AT76" s="62"/>
      <c r="AU76" s="217">
        <f>T76/$T$75*100</f>
        <v>91.00003394416072</v>
      </c>
      <c r="AV76" s="217"/>
      <c r="AW76" s="217">
        <f>V76/SUM($V$76:$V$77)*100</f>
        <v>88.941429660944337</v>
      </c>
      <c r="AX76" s="217"/>
      <c r="AY76" s="459">
        <f>X76/SUM($X$76:$X$77)*100</f>
        <v>79.312821460130323</v>
      </c>
      <c r="AZ76" s="459"/>
      <c r="BA76" s="459">
        <f>Z76/SUM($Z$76:$Z$77)*100</f>
        <v>82.256652058444573</v>
      </c>
    </row>
    <row r="77" spans="1:53" s="4" customFormat="1" ht="12">
      <c r="A77" s="76" t="s">
        <v>15</v>
      </c>
      <c r="B77" s="200">
        <v>139771</v>
      </c>
      <c r="C77" s="165"/>
      <c r="D77" s="200">
        <v>62225</v>
      </c>
      <c r="E77" s="165"/>
      <c r="F77" s="200">
        <v>187748</v>
      </c>
      <c r="G77" s="165"/>
      <c r="H77" s="200">
        <v>303183.0028725107</v>
      </c>
      <c r="I77" s="165"/>
      <c r="J77" s="200">
        <v>446572</v>
      </c>
      <c r="K77" s="165"/>
      <c r="L77" s="200">
        <v>340560.89652380208</v>
      </c>
      <c r="M77" s="62"/>
      <c r="N77" s="200">
        <v>105351.03832533982</v>
      </c>
      <c r="O77" s="62"/>
      <c r="P77" s="200">
        <v>115759.93551819236</v>
      </c>
      <c r="Q77" s="62"/>
      <c r="R77" s="200">
        <v>72094</v>
      </c>
      <c r="S77" s="62"/>
      <c r="T77" s="200">
        <v>63490.753551263646</v>
      </c>
      <c r="U77" s="62"/>
      <c r="V77" s="200">
        <v>85393.26457526024</v>
      </c>
      <c r="W77" s="293"/>
      <c r="X77" s="200">
        <v>150065</v>
      </c>
      <c r="Y77" s="293"/>
      <c r="Z77" s="200">
        <v>123462.6937</v>
      </c>
      <c r="AA77" s="293"/>
      <c r="AB77" s="293"/>
      <c r="AC77" s="217">
        <v>30.249665626393224</v>
      </c>
      <c r="AD77" s="217"/>
      <c r="AE77" s="217">
        <v>17.005222495811893</v>
      </c>
      <c r="AF77" s="217"/>
      <c r="AG77" s="217">
        <v>59.624941552681541</v>
      </c>
      <c r="AH77" s="220"/>
      <c r="AI77" s="217">
        <v>77.852380114396695</v>
      </c>
      <c r="AJ77" s="220"/>
      <c r="AK77" s="217">
        <v>90.243748904817082</v>
      </c>
      <c r="AL77" s="217"/>
      <c r="AM77" s="217">
        <v>53.546310785483087</v>
      </c>
      <c r="AN77" s="217"/>
      <c r="AO77" s="217">
        <v>18.289262463546205</v>
      </c>
      <c r="AP77" s="62"/>
      <c r="AQ77" s="217">
        <v>18.763998457138971</v>
      </c>
      <c r="AR77" s="62"/>
      <c r="AS77" s="217">
        <v>12.449231916892304</v>
      </c>
      <c r="AT77" s="62"/>
      <c r="AU77" s="217">
        <f>T77/$T$75*100</f>
        <v>8.9999660558392875</v>
      </c>
      <c r="AV77" s="62"/>
      <c r="AW77" s="217">
        <f>V77/SUM($V$76:$V$77)*100</f>
        <v>11.058570339055663</v>
      </c>
      <c r="AX77" s="217"/>
      <c r="AY77" s="459">
        <f>X77/SUM($X$76:$X$77)*100</f>
        <v>20.68717853986967</v>
      </c>
      <c r="AZ77" s="459"/>
      <c r="BA77" s="459">
        <f>Z77/SUM($Z$76:$Z$77)*100</f>
        <v>17.743347941555427</v>
      </c>
    </row>
    <row r="78" spans="1:53" s="4" customFormat="1" ht="6.6" customHeight="1">
      <c r="A78" s="11"/>
      <c r="B78" s="246"/>
      <c r="C78" s="165"/>
      <c r="D78" s="251"/>
      <c r="E78" s="165"/>
      <c r="F78" s="200"/>
      <c r="G78" s="165"/>
      <c r="H78" s="202"/>
      <c r="I78" s="165"/>
      <c r="J78" s="202"/>
      <c r="K78" s="165"/>
      <c r="L78" s="202"/>
      <c r="M78" s="62"/>
      <c r="N78" s="202"/>
      <c r="O78" s="62"/>
      <c r="P78" s="202"/>
      <c r="Q78" s="62"/>
      <c r="R78" s="202"/>
      <c r="S78" s="62"/>
      <c r="T78" s="62"/>
      <c r="U78" s="62"/>
      <c r="V78" s="62"/>
      <c r="W78" s="293"/>
      <c r="X78" s="463"/>
      <c r="Y78" s="293"/>
      <c r="Z78" s="293"/>
      <c r="AA78" s="293"/>
      <c r="AB78" s="293"/>
      <c r="AC78" s="216"/>
      <c r="AD78" s="217"/>
      <c r="AE78" s="219"/>
      <c r="AF78" s="217"/>
      <c r="AG78" s="214"/>
      <c r="AH78" s="227"/>
      <c r="AI78" s="218"/>
      <c r="AJ78" s="218"/>
      <c r="AK78" s="218"/>
      <c r="AL78" s="218"/>
      <c r="AM78" s="218"/>
      <c r="AN78" s="218"/>
      <c r="AO78" s="218"/>
      <c r="AP78" s="62"/>
      <c r="AQ78" s="218"/>
      <c r="AR78" s="62"/>
      <c r="AS78" s="218"/>
      <c r="AT78" s="62"/>
      <c r="AU78" s="218"/>
      <c r="AV78" s="62"/>
      <c r="AW78" s="218"/>
      <c r="AX78" s="218"/>
      <c r="AY78" s="458"/>
      <c r="AZ78" s="458"/>
      <c r="BA78" s="458"/>
    </row>
    <row r="79" spans="1:53" s="38" customFormat="1" ht="12">
      <c r="A79" s="45" t="s">
        <v>39</v>
      </c>
      <c r="B79" s="201">
        <v>462058</v>
      </c>
      <c r="C79" s="166"/>
      <c r="D79" s="201">
        <v>365917</v>
      </c>
      <c r="E79" s="166"/>
      <c r="F79" s="201">
        <v>314881.65038135153</v>
      </c>
      <c r="G79" s="166"/>
      <c r="H79" s="204">
        <v>389433.18422251515</v>
      </c>
      <c r="I79" s="166"/>
      <c r="J79" s="204">
        <v>494850.89595625474</v>
      </c>
      <c r="K79" s="166"/>
      <c r="L79" s="204">
        <v>636011.8774347587</v>
      </c>
      <c r="M79" s="67"/>
      <c r="N79" s="204">
        <v>576026.71805559983</v>
      </c>
      <c r="O79" s="67"/>
      <c r="P79" s="204">
        <v>616925.73564538243</v>
      </c>
      <c r="Q79" s="67"/>
      <c r="R79" s="204">
        <v>579104</v>
      </c>
      <c r="S79" s="67"/>
      <c r="T79" s="204">
        <f>SUM(T80:T86)</f>
        <v>705455.47791338607</v>
      </c>
      <c r="U79" s="204"/>
      <c r="V79" s="204">
        <f t="shared" ref="V79:Z79" si="36">SUM(V80:V86)</f>
        <v>772190.81632709934</v>
      </c>
      <c r="W79" s="204"/>
      <c r="X79" s="204">
        <f t="shared" si="36"/>
        <v>725401</v>
      </c>
      <c r="Y79" s="204"/>
      <c r="Z79" s="204">
        <f t="shared" si="36"/>
        <v>695825.24172377004</v>
      </c>
      <c r="AA79" s="302"/>
      <c r="AB79" s="302"/>
      <c r="AC79" s="214">
        <v>100</v>
      </c>
      <c r="AD79" s="214"/>
      <c r="AE79" s="214">
        <v>100</v>
      </c>
      <c r="AF79" s="214"/>
      <c r="AG79" s="214">
        <v>99.999999999999957</v>
      </c>
      <c r="AH79" s="230"/>
      <c r="AI79" s="214">
        <v>100.00000000000014</v>
      </c>
      <c r="AJ79" s="214"/>
      <c r="AK79" s="214">
        <v>100.00000000000004</v>
      </c>
      <c r="AL79" s="214"/>
      <c r="AM79" s="214">
        <v>99.999999999999886</v>
      </c>
      <c r="AN79" s="214"/>
      <c r="AO79" s="214">
        <v>100.00000000000011</v>
      </c>
      <c r="AP79" s="67"/>
      <c r="AQ79" s="214">
        <v>100.00000000000037</v>
      </c>
      <c r="AR79" s="67"/>
      <c r="AS79" s="214">
        <v>100</v>
      </c>
      <c r="AT79" s="67"/>
      <c r="AU79" s="214">
        <f>SUM(AU80:AU85)</f>
        <v>100.00000000000001</v>
      </c>
      <c r="AV79" s="214"/>
      <c r="AW79" s="214">
        <f t="shared" ref="AW79:BA79" si="37">SUM(AW80:AW85)</f>
        <v>100.00000000000001</v>
      </c>
      <c r="AX79" s="214"/>
      <c r="AY79" s="464">
        <f t="shared" si="37"/>
        <v>100.00000000000001</v>
      </c>
      <c r="AZ79" s="464"/>
      <c r="BA79" s="214">
        <f t="shared" si="37"/>
        <v>100</v>
      </c>
    </row>
    <row r="80" spans="1:53" s="4" customFormat="1" ht="12">
      <c r="A80" s="79" t="s">
        <v>61</v>
      </c>
      <c r="B80" s="200">
        <v>319420</v>
      </c>
      <c r="C80" s="165"/>
      <c r="D80" s="200">
        <v>326968</v>
      </c>
      <c r="E80" s="165"/>
      <c r="F80" s="200">
        <v>250218.89679542594</v>
      </c>
      <c r="G80" s="165"/>
      <c r="H80" s="200">
        <v>279713.1798821913</v>
      </c>
      <c r="I80" s="165"/>
      <c r="J80" s="200">
        <v>381746.65358124749</v>
      </c>
      <c r="K80" s="165"/>
      <c r="L80" s="200">
        <v>480606.47086999606</v>
      </c>
      <c r="M80" s="62"/>
      <c r="N80" s="200">
        <v>455051.05870494363</v>
      </c>
      <c r="O80" s="62"/>
      <c r="P80" s="200">
        <v>500394.36103737401</v>
      </c>
      <c r="Q80" s="62"/>
      <c r="R80" s="200">
        <v>510508</v>
      </c>
      <c r="S80" s="62"/>
      <c r="T80" s="200">
        <v>615592.9711834843</v>
      </c>
      <c r="U80" s="62"/>
      <c r="V80" s="200">
        <v>696788.82963641279</v>
      </c>
      <c r="W80" s="293"/>
      <c r="X80" s="200">
        <v>616665</v>
      </c>
      <c r="Y80" s="293"/>
      <c r="Z80" s="200">
        <v>625146.53940000001</v>
      </c>
      <c r="AA80" s="293"/>
      <c r="AB80" s="293"/>
      <c r="AC80" s="217">
        <v>69.129849499413496</v>
      </c>
      <c r="AD80" s="217"/>
      <c r="AE80" s="217">
        <v>89.355782868792659</v>
      </c>
      <c r="AF80" s="217"/>
      <c r="AG80" s="217">
        <v>79.797001686290031</v>
      </c>
      <c r="AH80" s="217"/>
      <c r="AI80" s="220">
        <v>71.825717790492305</v>
      </c>
      <c r="AJ80" s="220"/>
      <c r="AK80" s="220">
        <v>77.143773346829377</v>
      </c>
      <c r="AL80" s="220"/>
      <c r="AM80" s="220">
        <v>75.565643963826062</v>
      </c>
      <c r="AN80" s="220"/>
      <c r="AO80" s="220">
        <v>78.998255539428172</v>
      </c>
      <c r="AP80" s="55"/>
      <c r="AQ80" s="220">
        <v>81.110955845260719</v>
      </c>
      <c r="AR80" s="55"/>
      <c r="AS80" s="217">
        <v>88.154804663756423</v>
      </c>
      <c r="AT80" s="55"/>
      <c r="AU80" s="217">
        <f t="shared" ref="AU80:AU85" si="38">T80/($T$79-$T$86)*100</f>
        <v>87.261774903825355</v>
      </c>
      <c r="AV80" s="217"/>
      <c r="AW80" s="217">
        <f>V80/SUM($V$80:$V$85)*100</f>
        <v>90.235316828898121</v>
      </c>
      <c r="AX80" s="217"/>
      <c r="AY80" s="217">
        <f>X80/SUM($X$80:$X$85)*100</f>
        <v>85.010221932420819</v>
      </c>
      <c r="AZ80" s="217"/>
      <c r="BA80" s="217">
        <f>Z80/SUM($Z$80:$Z$85)*100</f>
        <v>89.842463583431169</v>
      </c>
    </row>
    <row r="81" spans="1:53" s="4" customFormat="1" ht="12">
      <c r="A81" s="79" t="s">
        <v>62</v>
      </c>
      <c r="B81" s="200">
        <v>82330</v>
      </c>
      <c r="C81" s="165"/>
      <c r="D81" s="200">
        <v>30454</v>
      </c>
      <c r="E81" s="165"/>
      <c r="F81" s="200">
        <v>52091.811876749736</v>
      </c>
      <c r="G81" s="165"/>
      <c r="H81" s="200">
        <v>68453.2101532534</v>
      </c>
      <c r="I81" s="165"/>
      <c r="J81" s="200">
        <v>76443.115248195216</v>
      </c>
      <c r="K81" s="165"/>
      <c r="L81" s="200">
        <v>119032.5376089799</v>
      </c>
      <c r="M81" s="62"/>
      <c r="N81" s="200">
        <v>99245.719987731136</v>
      </c>
      <c r="O81" s="62"/>
      <c r="P81" s="200">
        <v>102023.46828239014</v>
      </c>
      <c r="Q81" s="62"/>
      <c r="R81" s="200">
        <v>54075</v>
      </c>
      <c r="S81" s="62"/>
      <c r="T81" s="200">
        <v>73675.942601896124</v>
      </c>
      <c r="U81" s="62"/>
      <c r="V81" s="200">
        <v>56966.92921899994</v>
      </c>
      <c r="W81" s="293"/>
      <c r="X81" s="200">
        <v>84303</v>
      </c>
      <c r="Y81" s="293"/>
      <c r="Z81" s="200">
        <v>61469.070209999998</v>
      </c>
      <c r="AA81" s="293"/>
      <c r="AB81" s="293"/>
      <c r="AC81" s="217">
        <v>17.818109414835366</v>
      </c>
      <c r="AD81" s="217"/>
      <c r="AE81" s="217">
        <v>8.3226524047803192</v>
      </c>
      <c r="AF81" s="217"/>
      <c r="AG81" s="217">
        <v>16.612535877213926</v>
      </c>
      <c r="AH81" s="217"/>
      <c r="AI81" s="220">
        <v>17.577652066276038</v>
      </c>
      <c r="AJ81" s="220"/>
      <c r="AK81" s="220">
        <v>15.44770674820661</v>
      </c>
      <c r="AL81" s="220"/>
      <c r="AM81" s="220">
        <v>18.715458285005056</v>
      </c>
      <c r="AN81" s="220"/>
      <c r="AO81" s="220">
        <v>17.229360527362164</v>
      </c>
      <c r="AP81" s="55"/>
      <c r="AQ81" s="220">
        <v>16.537398650691898</v>
      </c>
      <c r="AR81" s="55"/>
      <c r="AS81" s="217">
        <v>9.3377010001657741</v>
      </c>
      <c r="AT81" s="55"/>
      <c r="AU81" s="217">
        <f t="shared" si="38"/>
        <v>10.443740945894513</v>
      </c>
      <c r="AV81" s="55"/>
      <c r="AW81" s="217">
        <f t="shared" ref="AW81:AW84" si="39">V81/SUM($V$80:$V$85)*100</f>
        <v>7.3773124484905557</v>
      </c>
      <c r="AX81" s="217"/>
      <c r="AY81" s="217">
        <f t="shared" ref="AY81:AY85" si="40">X81/SUM($X$80:$X$85)*100</f>
        <v>11.621572068414574</v>
      </c>
      <c r="AZ81" s="217"/>
      <c r="BA81" s="217">
        <f t="shared" ref="BA81:BA85" si="41">Z81/SUM($Z$80:$Z$85)*100</f>
        <v>8.8339810808993473</v>
      </c>
    </row>
    <row r="82" spans="1:53" s="4" customFormat="1" ht="12">
      <c r="A82" s="79" t="s">
        <v>63</v>
      </c>
      <c r="B82" s="200">
        <v>28630</v>
      </c>
      <c r="C82" s="165"/>
      <c r="D82" s="200">
        <v>682</v>
      </c>
      <c r="E82" s="165" t="s">
        <v>71</v>
      </c>
      <c r="F82" s="200">
        <v>1589.4468931626702</v>
      </c>
      <c r="G82" s="165" t="s">
        <v>71</v>
      </c>
      <c r="H82" s="200">
        <v>4359.2476920401523</v>
      </c>
      <c r="I82" s="165"/>
      <c r="J82" s="200">
        <v>3207.2720004083253</v>
      </c>
      <c r="K82" s="165" t="s">
        <v>71</v>
      </c>
      <c r="L82" s="200">
        <v>2262.3501067943175</v>
      </c>
      <c r="M82" s="165" t="s">
        <v>71</v>
      </c>
      <c r="N82" s="200">
        <v>6025.3673137952483</v>
      </c>
      <c r="O82" s="165"/>
      <c r="P82" s="200">
        <v>11371.74289632157</v>
      </c>
      <c r="Q82" s="165"/>
      <c r="R82" s="200">
        <v>6643</v>
      </c>
      <c r="S82" s="165"/>
      <c r="T82" s="200">
        <v>1104.5874377166303</v>
      </c>
      <c r="U82" s="165" t="s">
        <v>71</v>
      </c>
      <c r="V82" s="200">
        <v>5497.5306626865968</v>
      </c>
      <c r="W82" s="293"/>
      <c r="X82" s="200">
        <v>2239</v>
      </c>
      <c r="Y82" s="293" t="s">
        <v>71</v>
      </c>
      <c r="Z82" s="200">
        <v>8709.0354470000002</v>
      </c>
      <c r="AA82" s="293"/>
      <c r="AB82" s="293"/>
      <c r="AC82" s="217">
        <v>6.1961918200745361</v>
      </c>
      <c r="AD82" s="217"/>
      <c r="AE82" s="217">
        <v>0.18638106455835612</v>
      </c>
      <c r="AF82" s="217"/>
      <c r="AG82" s="217">
        <v>0.50688856052972808</v>
      </c>
      <c r="AH82" s="217"/>
      <c r="AI82" s="220">
        <v>1.1193826999471528</v>
      </c>
      <c r="AJ82" s="220"/>
      <c r="AK82" s="220">
        <v>0.64812896705189604</v>
      </c>
      <c r="AL82" s="220"/>
      <c r="AM82" s="220">
        <v>0.35570878265970501</v>
      </c>
      <c r="AN82" s="220"/>
      <c r="AO82" s="220">
        <v>1.0460221939242875</v>
      </c>
      <c r="AP82" s="55"/>
      <c r="AQ82" s="220">
        <v>1.8432920267826618</v>
      </c>
      <c r="AR82" s="55"/>
      <c r="AS82" s="217">
        <v>1.1471169254572582</v>
      </c>
      <c r="AT82" s="55"/>
      <c r="AU82" s="217">
        <f t="shared" si="38"/>
        <v>0.15657790920892795</v>
      </c>
      <c r="AV82" s="55"/>
      <c r="AW82" s="217">
        <f t="shared" si="39"/>
        <v>0.71193939975036524</v>
      </c>
      <c r="AX82" s="217"/>
      <c r="AY82" s="217">
        <f t="shared" si="40"/>
        <v>0.30865686702940853</v>
      </c>
      <c r="AZ82" s="217"/>
      <c r="BA82" s="217">
        <f t="shared" si="41"/>
        <v>1.2516124631272472</v>
      </c>
    </row>
    <row r="83" spans="1:53" s="4" customFormat="1" ht="12">
      <c r="A83" s="79" t="s">
        <v>99</v>
      </c>
      <c r="B83" s="200">
        <v>393</v>
      </c>
      <c r="C83" s="165" t="s">
        <v>71</v>
      </c>
      <c r="D83" s="200">
        <v>87</v>
      </c>
      <c r="E83" s="165" t="s">
        <v>71</v>
      </c>
      <c r="F83" s="200">
        <v>0</v>
      </c>
      <c r="G83" s="165"/>
      <c r="H83" s="200">
        <v>0</v>
      </c>
      <c r="I83" s="165"/>
      <c r="J83" s="200">
        <v>0</v>
      </c>
      <c r="K83" s="165"/>
      <c r="L83" s="200">
        <v>0</v>
      </c>
      <c r="M83" s="62"/>
      <c r="N83" s="200">
        <v>0</v>
      </c>
      <c r="O83" s="62"/>
      <c r="P83" s="200">
        <v>168.97547333333333</v>
      </c>
      <c r="Q83" s="165" t="s">
        <v>71</v>
      </c>
      <c r="R83" s="200">
        <v>98</v>
      </c>
      <c r="S83" s="165" t="s">
        <v>71</v>
      </c>
      <c r="T83" s="200">
        <v>0</v>
      </c>
      <c r="U83" s="200"/>
      <c r="V83" s="200">
        <v>84.948402999999999</v>
      </c>
      <c r="W83" s="441" t="s">
        <v>71</v>
      </c>
      <c r="X83" s="200">
        <v>29</v>
      </c>
      <c r="Y83" s="441" t="s">
        <v>71</v>
      </c>
      <c r="Z83" s="201">
        <v>0</v>
      </c>
      <c r="AA83" s="441"/>
      <c r="AB83" s="441"/>
      <c r="AC83" s="217">
        <v>8.505425725774686E-2</v>
      </c>
      <c r="AD83" s="217"/>
      <c r="AE83" s="217">
        <v>2.3775883602019036E-2</v>
      </c>
      <c r="AF83" s="217"/>
      <c r="AG83" s="217">
        <v>0</v>
      </c>
      <c r="AH83" s="217"/>
      <c r="AI83" s="220">
        <v>0</v>
      </c>
      <c r="AJ83" s="216"/>
      <c r="AK83" s="220">
        <v>0</v>
      </c>
      <c r="AL83" s="220"/>
      <c r="AM83" s="220">
        <v>0</v>
      </c>
      <c r="AN83" s="220"/>
      <c r="AO83" s="220">
        <v>0</v>
      </c>
      <c r="AP83" s="55"/>
      <c r="AQ83" s="220">
        <v>2.7389921277406956E-2</v>
      </c>
      <c r="AR83" s="55"/>
      <c r="AS83" s="217">
        <v>1.692269436923247E-2</v>
      </c>
      <c r="AT83" s="55"/>
      <c r="AU83" s="217">
        <f t="shared" si="38"/>
        <v>0</v>
      </c>
      <c r="AV83" s="55"/>
      <c r="AW83" s="217">
        <f t="shared" si="39"/>
        <v>1.10009600222979E-2</v>
      </c>
      <c r="AX83" s="217"/>
      <c r="AY83" s="217">
        <f t="shared" si="40"/>
        <v>3.9977888092241395E-3</v>
      </c>
      <c r="AZ83" s="217"/>
      <c r="BA83" s="217">
        <f t="shared" si="41"/>
        <v>0</v>
      </c>
    </row>
    <row r="84" spans="1:53" s="4" customFormat="1" ht="12">
      <c r="A84" s="79" t="s">
        <v>64</v>
      </c>
      <c r="B84" s="200">
        <v>27458</v>
      </c>
      <c r="C84" s="165"/>
      <c r="D84" s="200">
        <v>261</v>
      </c>
      <c r="E84" s="165"/>
      <c r="F84" s="200">
        <v>269.59899999999999</v>
      </c>
      <c r="G84" s="165" t="s">
        <v>71</v>
      </c>
      <c r="H84" s="200">
        <v>563.13958022531824</v>
      </c>
      <c r="I84" s="165" t="s">
        <v>71</v>
      </c>
      <c r="J84" s="200">
        <v>527.66327058357308</v>
      </c>
      <c r="K84" s="165" t="s">
        <v>71</v>
      </c>
      <c r="L84" s="200">
        <v>0</v>
      </c>
      <c r="M84" s="62"/>
      <c r="N84" s="200">
        <v>23.969519999999999</v>
      </c>
      <c r="O84" s="165" t="s">
        <v>71</v>
      </c>
      <c r="P84" s="200">
        <v>5.8887111111111103</v>
      </c>
      <c r="Q84" s="165" t="s">
        <v>71</v>
      </c>
      <c r="R84" s="200">
        <v>1719</v>
      </c>
      <c r="S84" s="165" t="s">
        <v>71</v>
      </c>
      <c r="T84" s="200">
        <v>197.76995175101999</v>
      </c>
      <c r="U84" s="165" t="s">
        <v>71</v>
      </c>
      <c r="V84" s="200">
        <v>686.38122099999987</v>
      </c>
      <c r="W84" s="441" t="s">
        <v>71</v>
      </c>
      <c r="X84" s="200">
        <v>11208</v>
      </c>
      <c r="Y84" s="441"/>
      <c r="Z84" s="200">
        <v>93.58410757</v>
      </c>
      <c r="AA84" s="441" t="s">
        <v>71</v>
      </c>
      <c r="AB84" s="441"/>
      <c r="AC84" s="217">
        <v>5.9425440096264968</v>
      </c>
      <c r="AD84" s="217"/>
      <c r="AE84" s="217">
        <v>7.1327650806057116E-2</v>
      </c>
      <c r="AF84" s="217"/>
      <c r="AG84" s="217">
        <v>8.5977486645266707E-2</v>
      </c>
      <c r="AH84" s="217"/>
      <c r="AI84" s="220">
        <v>0.14460492917407658</v>
      </c>
      <c r="AJ84" s="220"/>
      <c r="AK84" s="220">
        <v>0.10663075987038713</v>
      </c>
      <c r="AL84" s="220"/>
      <c r="AM84" s="220">
        <v>0</v>
      </c>
      <c r="AN84" s="220"/>
      <c r="AO84" s="220">
        <v>4.1611819814383021E-3</v>
      </c>
      <c r="AP84" s="55"/>
      <c r="AQ84" s="220">
        <v>9.5452511880555536E-4</v>
      </c>
      <c r="AR84" s="55"/>
      <c r="AS84" s="217">
        <v>0.29683787368072057</v>
      </c>
      <c r="AT84" s="55"/>
      <c r="AU84" s="217">
        <f t="shared" si="38"/>
        <v>2.8034363321692377E-2</v>
      </c>
      <c r="AV84" s="55"/>
      <c r="AW84" s="217">
        <f t="shared" si="39"/>
        <v>8.8887514133456025E-2</v>
      </c>
      <c r="AX84" s="217"/>
      <c r="AY84" s="217">
        <f t="shared" si="40"/>
        <v>1.5450764473718674</v>
      </c>
      <c r="AZ84" s="217"/>
      <c r="BA84" s="217">
        <f t="shared" si="41"/>
        <v>1.3449369462102841E-2</v>
      </c>
    </row>
    <row r="85" spans="1:53" s="4" customFormat="1" ht="12">
      <c r="A85" s="79" t="s">
        <v>133</v>
      </c>
      <c r="B85" s="200">
        <v>3827</v>
      </c>
      <c r="C85" s="165"/>
      <c r="D85" s="200">
        <v>7465</v>
      </c>
      <c r="E85" s="165" t="s">
        <v>71</v>
      </c>
      <c r="F85" s="200">
        <v>9399.5419091381918</v>
      </c>
      <c r="G85" s="165"/>
      <c r="H85" s="200">
        <v>36344.406914804938</v>
      </c>
      <c r="I85" s="165"/>
      <c r="J85" s="200">
        <v>32926.191855820209</v>
      </c>
      <c r="K85" s="165"/>
      <c r="L85" s="200">
        <v>34110.518848988446</v>
      </c>
      <c r="M85" s="62"/>
      <c r="N85" s="200">
        <v>15680.602529129716</v>
      </c>
      <c r="O85" s="62"/>
      <c r="P85" s="200">
        <v>2961.29924485213</v>
      </c>
      <c r="Q85" s="62"/>
      <c r="R85" s="200">
        <v>6061</v>
      </c>
      <c r="S85" s="62"/>
      <c r="T85" s="200">
        <v>14884.206738537945</v>
      </c>
      <c r="U85" s="62"/>
      <c r="V85" s="200">
        <v>12166.197185000001</v>
      </c>
      <c r="W85" s="293"/>
      <c r="X85" s="200">
        <v>10957</v>
      </c>
      <c r="Y85" s="293"/>
      <c r="Z85" s="200">
        <v>407.0125592</v>
      </c>
      <c r="AA85" s="293" t="s">
        <v>71</v>
      </c>
      <c r="AB85" s="293"/>
      <c r="AC85" s="217">
        <v>0.82825099879235942</v>
      </c>
      <c r="AD85" s="217"/>
      <c r="AE85" s="217">
        <v>2.0400801274605991</v>
      </c>
      <c r="AF85" s="217"/>
      <c r="AG85" s="217">
        <v>2.9975963893210054</v>
      </c>
      <c r="AH85" s="229"/>
      <c r="AI85" s="220">
        <v>9.3326425141105727</v>
      </c>
      <c r="AJ85" s="220"/>
      <c r="AK85" s="220">
        <v>6.6537601780417761</v>
      </c>
      <c r="AL85" s="220"/>
      <c r="AM85" s="220">
        <v>5.3631889685090703</v>
      </c>
      <c r="AN85" s="220"/>
      <c r="AO85" s="220">
        <v>2.7222005573040442</v>
      </c>
      <c r="AP85" s="55"/>
      <c r="AQ85" s="220">
        <v>0.4800090308688853</v>
      </c>
      <c r="AR85" s="55"/>
      <c r="AS85" s="217">
        <v>1.0466168425705917</v>
      </c>
      <c r="AT85" s="55"/>
      <c r="AU85" s="217">
        <f t="shared" si="38"/>
        <v>2.1098718777495109</v>
      </c>
      <c r="AV85" s="55"/>
      <c r="AW85" s="217">
        <f>V85/SUM($V$80:$V$85)*100</f>
        <v>1.5755428487052106</v>
      </c>
      <c r="AX85" s="217"/>
      <c r="AY85" s="217">
        <f t="shared" si="40"/>
        <v>1.5104748959540999</v>
      </c>
      <c r="AZ85" s="217"/>
      <c r="BA85" s="217">
        <f t="shared" si="41"/>
        <v>5.8493503080127782E-2</v>
      </c>
    </row>
    <row r="86" spans="1:53" s="4" customFormat="1" ht="12">
      <c r="A86" s="79" t="s">
        <v>3</v>
      </c>
      <c r="B86" s="197">
        <v>0</v>
      </c>
      <c r="C86" s="165"/>
      <c r="D86" s="197">
        <v>0</v>
      </c>
      <c r="E86" s="165"/>
      <c r="F86" s="200">
        <v>1312.3539068750001</v>
      </c>
      <c r="G86" s="165" t="s">
        <v>71</v>
      </c>
      <c r="H86" s="200">
        <v>0</v>
      </c>
      <c r="I86" s="150"/>
      <c r="J86" s="200">
        <v>0</v>
      </c>
      <c r="K86" s="165"/>
      <c r="L86" s="200">
        <v>0</v>
      </c>
      <c r="M86" s="62"/>
      <c r="N86" s="200">
        <v>0</v>
      </c>
      <c r="O86" s="62"/>
      <c r="P86" s="200">
        <v>0</v>
      </c>
      <c r="Q86" s="62"/>
      <c r="R86" s="200">
        <v>0</v>
      </c>
      <c r="S86" s="62"/>
      <c r="T86" s="200">
        <v>0</v>
      </c>
      <c r="U86" s="62"/>
      <c r="V86" s="200">
        <v>0</v>
      </c>
      <c r="W86" s="293"/>
      <c r="X86" s="200">
        <v>0</v>
      </c>
      <c r="Y86" s="293"/>
      <c r="Z86" s="201">
        <v>0</v>
      </c>
      <c r="AA86" s="293"/>
      <c r="AB86" s="293"/>
      <c r="AC86" s="217">
        <v>0</v>
      </c>
      <c r="AD86" s="217"/>
      <c r="AE86" s="217">
        <v>0</v>
      </c>
      <c r="AF86" s="217"/>
      <c r="AG86" s="216" t="s">
        <v>80</v>
      </c>
      <c r="AH86" s="229"/>
      <c r="AI86" s="220">
        <v>0</v>
      </c>
      <c r="AJ86" s="216"/>
      <c r="AK86" s="220">
        <v>0</v>
      </c>
      <c r="AL86" s="220"/>
      <c r="AM86" s="220">
        <v>0</v>
      </c>
      <c r="AN86" s="220"/>
      <c r="AO86" s="220">
        <v>0</v>
      </c>
      <c r="AP86" s="62"/>
      <c r="AQ86" s="220">
        <v>0</v>
      </c>
      <c r="AR86" s="62"/>
      <c r="AS86" s="217">
        <v>0</v>
      </c>
      <c r="AT86" s="62"/>
      <c r="AU86" s="217">
        <v>0</v>
      </c>
      <c r="AV86" s="62"/>
      <c r="AW86" s="217">
        <v>0</v>
      </c>
      <c r="AX86" s="217"/>
      <c r="AY86" s="217">
        <v>0</v>
      </c>
      <c r="AZ86" s="217"/>
      <c r="BA86" s="217">
        <v>0</v>
      </c>
    </row>
    <row r="87" spans="1:53" s="4" customFormat="1" ht="6.6" customHeight="1">
      <c r="A87" s="21"/>
      <c r="B87" s="246"/>
      <c r="C87" s="165"/>
      <c r="D87" s="246"/>
      <c r="E87" s="165"/>
      <c r="F87" s="200"/>
      <c r="G87" s="165"/>
      <c r="H87" s="205"/>
      <c r="I87" s="165"/>
      <c r="J87" s="205"/>
      <c r="K87" s="165"/>
      <c r="L87" s="205"/>
      <c r="M87" s="62"/>
      <c r="N87" s="205"/>
      <c r="O87" s="62"/>
      <c r="P87" s="205"/>
      <c r="Q87" s="62"/>
      <c r="R87" s="205"/>
      <c r="S87" s="62"/>
      <c r="T87" s="62"/>
      <c r="U87" s="62"/>
      <c r="V87" s="62"/>
      <c r="W87" s="293"/>
      <c r="X87" s="463"/>
      <c r="Y87" s="293"/>
      <c r="Z87" s="293"/>
      <c r="AA87" s="293"/>
      <c r="AB87" s="293"/>
      <c r="AC87" s="223"/>
      <c r="AD87" s="217"/>
      <c r="AE87" s="223"/>
      <c r="AF87" s="217"/>
      <c r="AG87" s="217"/>
      <c r="AH87" s="229"/>
      <c r="AI87" s="218"/>
      <c r="AJ87" s="218"/>
      <c r="AK87" s="218"/>
      <c r="AL87" s="218"/>
      <c r="AM87" s="218"/>
      <c r="AN87" s="218"/>
      <c r="AO87" s="218"/>
      <c r="AP87" s="62"/>
      <c r="AQ87" s="218"/>
      <c r="AR87" s="62"/>
      <c r="AS87" s="218"/>
      <c r="AT87" s="62"/>
      <c r="AU87" s="218"/>
      <c r="AV87" s="62"/>
      <c r="AW87" s="218"/>
      <c r="AX87" s="218"/>
      <c r="AY87" s="458"/>
      <c r="AZ87" s="458"/>
      <c r="BA87" s="458"/>
    </row>
    <row r="88" spans="1:53" s="38" customFormat="1" ht="12">
      <c r="A88" s="45" t="s">
        <v>40</v>
      </c>
      <c r="B88" s="201">
        <v>462058</v>
      </c>
      <c r="C88" s="166"/>
      <c r="D88" s="201">
        <v>365917</v>
      </c>
      <c r="E88" s="166"/>
      <c r="F88" s="201">
        <v>314881.65038135165</v>
      </c>
      <c r="G88" s="166"/>
      <c r="H88" s="201">
        <v>389433.18422251457</v>
      </c>
      <c r="I88" s="166"/>
      <c r="J88" s="201">
        <v>494850.89595625445</v>
      </c>
      <c r="K88" s="166"/>
      <c r="L88" s="201">
        <v>636011.87743475963</v>
      </c>
      <c r="M88" s="67"/>
      <c r="N88" s="201">
        <v>576026.71805560007</v>
      </c>
      <c r="O88" s="67"/>
      <c r="P88" s="201">
        <v>616925.73564537952</v>
      </c>
      <c r="Q88" s="67"/>
      <c r="R88" s="201">
        <v>579104</v>
      </c>
      <c r="S88" s="67"/>
      <c r="T88" s="201">
        <f>T89+T102</f>
        <v>705455.47791338898</v>
      </c>
      <c r="U88" s="201"/>
      <c r="V88" s="201">
        <f>V89+V102</f>
        <v>772190.81632709666</v>
      </c>
      <c r="W88" s="201"/>
      <c r="X88" s="201">
        <f>X89+X102</f>
        <v>725401.46100000001</v>
      </c>
      <c r="Y88" s="201"/>
      <c r="Z88" s="201">
        <f t="shared" ref="Z88" si="42">Z89+Z102</f>
        <v>695825.24165863998</v>
      </c>
      <c r="AA88" s="302"/>
      <c r="AB88" s="302"/>
      <c r="AC88" s="214">
        <v>100</v>
      </c>
      <c r="AD88" s="214"/>
      <c r="AE88" s="214">
        <v>100</v>
      </c>
      <c r="AF88" s="214"/>
      <c r="AG88" s="214">
        <v>99.999999999999986</v>
      </c>
      <c r="AH88" s="215"/>
      <c r="AI88" s="214">
        <v>100.00000000000001</v>
      </c>
      <c r="AJ88" s="214"/>
      <c r="AK88" s="214">
        <v>100</v>
      </c>
      <c r="AL88" s="214"/>
      <c r="AM88" s="214">
        <v>100.00000000000004</v>
      </c>
      <c r="AN88" s="214"/>
      <c r="AO88" s="214">
        <v>100.00000000000014</v>
      </c>
      <c r="AP88" s="214"/>
      <c r="AQ88" s="214">
        <v>99.999999999999915</v>
      </c>
      <c r="AR88" s="214"/>
      <c r="AS88" s="214">
        <v>100</v>
      </c>
      <c r="AT88" s="214"/>
      <c r="AU88" s="214">
        <f>AU89+AU102</f>
        <v>100</v>
      </c>
      <c r="AV88" s="214"/>
      <c r="AW88" s="214">
        <f>AW89+AW102</f>
        <v>100</v>
      </c>
      <c r="AX88" s="214"/>
      <c r="AY88" s="464">
        <f>AY89+AY102</f>
        <v>100</v>
      </c>
      <c r="AZ88" s="464"/>
      <c r="BA88" s="214">
        <f t="shared" ref="BA88" si="43">BA89+BA102</f>
        <v>100.00608005367032</v>
      </c>
    </row>
    <row r="89" spans="1:53" s="59" customFormat="1" ht="12">
      <c r="A89" s="151" t="s">
        <v>75</v>
      </c>
      <c r="B89" s="255">
        <v>460397</v>
      </c>
      <c r="C89" s="167"/>
      <c r="D89" s="255">
        <v>365771</v>
      </c>
      <c r="E89" s="167"/>
      <c r="F89" s="255">
        <v>314881.65038135165</v>
      </c>
      <c r="G89" s="167"/>
      <c r="H89" s="255">
        <v>389433.18422251457</v>
      </c>
      <c r="I89" s="167"/>
      <c r="J89" s="255">
        <v>494850.89595625445</v>
      </c>
      <c r="K89" s="167"/>
      <c r="L89" s="255">
        <v>636011.87743475963</v>
      </c>
      <c r="M89" s="115"/>
      <c r="N89" s="255">
        <v>576026.71805560007</v>
      </c>
      <c r="O89" s="115"/>
      <c r="P89" s="255">
        <f>P90+P91</f>
        <v>616925.73564537952</v>
      </c>
      <c r="Q89" s="115"/>
      <c r="R89" s="255">
        <f>R90+R91</f>
        <v>579104</v>
      </c>
      <c r="S89" s="255">
        <f t="shared" ref="S89:U89" si="44">S90+S91</f>
        <v>0</v>
      </c>
      <c r="T89" s="255">
        <f>T90+T91</f>
        <v>705455.47791338898</v>
      </c>
      <c r="U89" s="255">
        <f t="shared" si="44"/>
        <v>0</v>
      </c>
      <c r="V89" s="255">
        <f>V90+V91</f>
        <v>772190.81632709666</v>
      </c>
      <c r="W89" s="255">
        <f t="shared" ref="W89" si="45">W90+W91</f>
        <v>0</v>
      </c>
      <c r="X89" s="246">
        <f>X90+X91</f>
        <v>725401.46100000001</v>
      </c>
      <c r="Y89" s="246"/>
      <c r="Z89" s="200">
        <f>Z90+Z91</f>
        <v>695782.93768259999</v>
      </c>
      <c r="AA89" s="303"/>
      <c r="AB89" s="303"/>
      <c r="AC89" s="231">
        <v>99.999999999999986</v>
      </c>
      <c r="AD89" s="231"/>
      <c r="AE89" s="231">
        <v>99.960087261275348</v>
      </c>
      <c r="AF89" s="232"/>
      <c r="AG89" s="231">
        <v>99.999999999999986</v>
      </c>
      <c r="AH89" s="233"/>
      <c r="AI89" s="231">
        <v>100.00000000000001</v>
      </c>
      <c r="AJ89" s="228"/>
      <c r="AK89" s="231">
        <v>100</v>
      </c>
      <c r="AL89" s="231"/>
      <c r="AM89" s="231">
        <v>100.00000000000004</v>
      </c>
      <c r="AN89" s="231"/>
      <c r="AO89" s="231">
        <v>100.00000000000014</v>
      </c>
      <c r="AP89" s="228"/>
      <c r="AQ89" s="231">
        <v>99.999999999999915</v>
      </c>
      <c r="AR89" s="228"/>
      <c r="AS89" s="231">
        <f t="shared" ref="AS89:AS102" si="46">R89/$R$88*100</f>
        <v>100</v>
      </c>
      <c r="AT89" s="228"/>
      <c r="AU89" s="231">
        <f>T89/$T$88*100</f>
        <v>100</v>
      </c>
      <c r="AV89" s="231">
        <f>U89/$T$88*100</f>
        <v>0</v>
      </c>
      <c r="AW89" s="231">
        <f t="shared" ref="AW89:AW102" si="47">V89/SUM($V$90+$V$91)*100</f>
        <v>100</v>
      </c>
      <c r="AX89" s="231"/>
      <c r="AY89" s="231">
        <f t="shared" ref="AY89:AY102" si="48">X89/SUM($X$90+$X$91)*100</f>
        <v>100</v>
      </c>
      <c r="AZ89" s="231">
        <f t="shared" ref="AZ89" si="49">Y89/SUM($X$90+$X$91)*100</f>
        <v>0</v>
      </c>
      <c r="BA89" s="231">
        <f>Z89/SUM($Z$90+$Z$91)*100</f>
        <v>100</v>
      </c>
    </row>
    <row r="90" spans="1:53" s="4" customFormat="1" ht="12">
      <c r="A90" s="143" t="s">
        <v>149</v>
      </c>
      <c r="B90" s="200">
        <v>175809</v>
      </c>
      <c r="C90" s="165"/>
      <c r="D90" s="200">
        <v>135572</v>
      </c>
      <c r="E90" s="165"/>
      <c r="F90" s="200">
        <v>128769.23395404426</v>
      </c>
      <c r="G90" s="165"/>
      <c r="H90" s="200">
        <v>109221.74855678827</v>
      </c>
      <c r="I90" s="165"/>
      <c r="J90" s="246">
        <v>173192.40351854239</v>
      </c>
      <c r="K90" s="165"/>
      <c r="L90" s="246">
        <v>227262.26951142802</v>
      </c>
      <c r="M90" s="62"/>
      <c r="N90" s="246">
        <v>199797.46454049199</v>
      </c>
      <c r="O90" s="62"/>
      <c r="P90" s="246">
        <v>298774.94050775637</v>
      </c>
      <c r="Q90" s="62"/>
      <c r="R90" s="246">
        <v>303000</v>
      </c>
      <c r="S90" s="62"/>
      <c r="T90" s="246">
        <v>312807.507073402</v>
      </c>
      <c r="U90" s="62"/>
      <c r="V90" s="246">
        <v>454635.39986065315</v>
      </c>
      <c r="W90" s="293"/>
      <c r="X90" s="246">
        <v>476237.1</v>
      </c>
      <c r="Y90" s="293"/>
      <c r="Z90" s="200">
        <v>416529.99109999998</v>
      </c>
      <c r="AA90" s="293"/>
      <c r="AB90" s="293"/>
      <c r="AC90" s="217">
        <v>38.049119374623963</v>
      </c>
      <c r="AD90" s="217"/>
      <c r="AE90" s="217">
        <v>37.061985029989231</v>
      </c>
      <c r="AF90" s="219"/>
      <c r="AG90" s="217">
        <v>40.894486483443046</v>
      </c>
      <c r="AH90" s="218"/>
      <c r="AI90" s="217">
        <v>28.046338366065154</v>
      </c>
      <c r="AJ90" s="220"/>
      <c r="AK90" s="217">
        <v>34.998906728028402</v>
      </c>
      <c r="AL90" s="217"/>
      <c r="AM90" s="217">
        <v>35.732393933907318</v>
      </c>
      <c r="AN90" s="217"/>
      <c r="AO90" s="217">
        <v>34.685450913616677</v>
      </c>
      <c r="AP90" s="13"/>
      <c r="AQ90" s="217">
        <v>48.42964448471276</v>
      </c>
      <c r="AR90" s="13"/>
      <c r="AS90" s="231">
        <f t="shared" si="46"/>
        <v>52.322208100790192</v>
      </c>
      <c r="AT90" s="12"/>
      <c r="AU90" s="231">
        <f t="shared" ref="AU90:AU102" si="50">T90/$T$88*100</f>
        <v>44.341211723046023</v>
      </c>
      <c r="AV90" s="12"/>
      <c r="AW90" s="217">
        <f t="shared" si="47"/>
        <v>58.876043362327636</v>
      </c>
      <c r="AX90" s="217"/>
      <c r="AY90" s="459">
        <f>X90/SUM($X$90+$X$91)*100</f>
        <v>65.651522033535031</v>
      </c>
      <c r="AZ90" s="459"/>
      <c r="BA90" s="459">
        <f>Z90/SUM($Z$90+$Z$91)*100</f>
        <v>59.864933234394904</v>
      </c>
    </row>
    <row r="91" spans="1:53" s="4" customFormat="1" ht="12">
      <c r="A91" s="79" t="s">
        <v>76</v>
      </c>
      <c r="B91" s="200">
        <v>284588</v>
      </c>
      <c r="C91" s="165"/>
      <c r="D91" s="200">
        <v>230199</v>
      </c>
      <c r="E91" s="165"/>
      <c r="F91" s="200">
        <v>186112.41642730738</v>
      </c>
      <c r="G91" s="165"/>
      <c r="H91" s="200">
        <v>280211.43566572631</v>
      </c>
      <c r="I91" s="165"/>
      <c r="J91" s="246">
        <v>321658.49243771209</v>
      </c>
      <c r="K91" s="165"/>
      <c r="L91" s="246">
        <v>408749.60792333161</v>
      </c>
      <c r="M91" s="62"/>
      <c r="N91" s="246">
        <v>376229.25351510802</v>
      </c>
      <c r="O91" s="62"/>
      <c r="P91" s="246">
        <v>318150.79513762315</v>
      </c>
      <c r="Q91" s="62"/>
      <c r="R91" s="246">
        <f>R92+R101</f>
        <v>276104</v>
      </c>
      <c r="S91" s="62"/>
      <c r="T91" s="246">
        <f>T92+T101</f>
        <v>392647.97083998704</v>
      </c>
      <c r="U91" s="246"/>
      <c r="V91" s="246">
        <f>V92+V101</f>
        <v>317555.41646644351</v>
      </c>
      <c r="W91" s="246"/>
      <c r="X91" s="246">
        <f>X92+X101</f>
        <v>249164.361</v>
      </c>
      <c r="Y91" s="246"/>
      <c r="Z91" s="200">
        <f t="shared" ref="Z91" si="51">Z92+Z101</f>
        <v>279252.94658260001</v>
      </c>
      <c r="AA91" s="293"/>
      <c r="AB91" s="293"/>
      <c r="AC91" s="217">
        <v>61.591401945210343</v>
      </c>
      <c r="AD91" s="217"/>
      <c r="AE91" s="217">
        <v>62.898102231286117</v>
      </c>
      <c r="AF91" s="219"/>
      <c r="AG91" s="217">
        <v>59.10551351655694</v>
      </c>
      <c r="AH91" s="218"/>
      <c r="AI91" s="217">
        <v>71.953661633934857</v>
      </c>
      <c r="AJ91" s="220"/>
      <c r="AK91" s="217">
        <v>65.001093271971598</v>
      </c>
      <c r="AL91" s="217"/>
      <c r="AM91" s="217">
        <v>64.267606066092725</v>
      </c>
      <c r="AN91" s="217"/>
      <c r="AO91" s="217">
        <v>65.314549086383465</v>
      </c>
      <c r="AP91" s="31"/>
      <c r="AQ91" s="217">
        <v>51.570355515287154</v>
      </c>
      <c r="AR91" s="31"/>
      <c r="AS91" s="231">
        <f t="shared" si="46"/>
        <v>47.677791899209815</v>
      </c>
      <c r="AT91" s="447"/>
      <c r="AU91" s="231">
        <f t="shared" si="50"/>
        <v>55.658788276953985</v>
      </c>
      <c r="AV91" s="447"/>
      <c r="AW91" s="217">
        <f t="shared" si="47"/>
        <v>41.123956637672364</v>
      </c>
      <c r="AX91" s="217"/>
      <c r="AY91" s="459">
        <f t="shared" si="48"/>
        <v>34.348477966464976</v>
      </c>
      <c r="AZ91" s="459"/>
      <c r="BA91" s="459">
        <f t="shared" ref="BA91:BA101" si="52">Z91/SUM($Z$90+$Z$91)*100</f>
        <v>40.135066765605096</v>
      </c>
    </row>
    <row r="92" spans="1:53" s="4" customFormat="1" ht="12">
      <c r="A92" s="327" t="s">
        <v>50</v>
      </c>
      <c r="B92" s="200">
        <v>284254</v>
      </c>
      <c r="C92" s="165"/>
      <c r="D92" s="200">
        <v>226153</v>
      </c>
      <c r="E92" s="165"/>
      <c r="F92" s="200">
        <v>185658.01367884129</v>
      </c>
      <c r="G92" s="165"/>
      <c r="H92" s="200">
        <v>280114.11845821375</v>
      </c>
      <c r="I92" s="165"/>
      <c r="J92" s="200">
        <v>319796.43357419356</v>
      </c>
      <c r="K92" s="165"/>
      <c r="L92" s="200">
        <v>408479.82150312589</v>
      </c>
      <c r="M92" s="62"/>
      <c r="N92" s="200">
        <v>374844.98799844133</v>
      </c>
      <c r="O92" s="62"/>
      <c r="P92" s="200">
        <v>317614.71765644953</v>
      </c>
      <c r="Q92" s="62"/>
      <c r="R92" s="200">
        <f>SUM(R93:R100)</f>
        <v>274429</v>
      </c>
      <c r="S92" s="200"/>
      <c r="T92" s="200">
        <f>SUM(T93:T100)</f>
        <v>392133.08652037132</v>
      </c>
      <c r="U92" s="200"/>
      <c r="V92" s="200">
        <f>SUM(V93:V100)</f>
        <v>316138.44775744353</v>
      </c>
      <c r="W92" s="200"/>
      <c r="X92" s="246">
        <f>SUM(X93:X100)</f>
        <v>248254.57</v>
      </c>
      <c r="Y92" s="246"/>
      <c r="Z92" s="200">
        <f>SUM(Z93:Z100)</f>
        <v>278978.29925799998</v>
      </c>
      <c r="AA92" s="267"/>
      <c r="AB92" s="267"/>
      <c r="AC92" s="217">
        <v>61.519116647693579</v>
      </c>
      <c r="AD92" s="217"/>
      <c r="AE92" s="217">
        <v>61.792027293752284</v>
      </c>
      <c r="AF92" s="219"/>
      <c r="AG92" s="217">
        <v>58.961204456973519</v>
      </c>
      <c r="AH92" s="218"/>
      <c r="AI92" s="217">
        <v>71.928672184793058</v>
      </c>
      <c r="AJ92" s="220"/>
      <c r="AK92" s="217">
        <v>64.624806418954932</v>
      </c>
      <c r="AL92" s="217"/>
      <c r="AM92" s="217">
        <v>64.225187609806369</v>
      </c>
      <c r="AN92" s="217"/>
      <c r="AO92" s="217">
        <v>65.074236358991357</v>
      </c>
      <c r="AP92" s="31"/>
      <c r="AQ92" s="217">
        <v>51.483460537464119</v>
      </c>
      <c r="AR92" s="31"/>
      <c r="AS92" s="231">
        <f t="shared" si="46"/>
        <v>47.388551969939769</v>
      </c>
      <c r="AT92" s="447"/>
      <c r="AU92" s="231">
        <f t="shared" si="50"/>
        <v>55.585802194098875</v>
      </c>
      <c r="AV92" s="447"/>
      <c r="AW92" s="217">
        <f t="shared" si="47"/>
        <v>40.940456824020124</v>
      </c>
      <c r="AX92" s="217"/>
      <c r="AY92" s="459">
        <f t="shared" si="48"/>
        <v>34.223059002082714</v>
      </c>
      <c r="AZ92" s="459"/>
      <c r="BA92" s="459">
        <f t="shared" si="52"/>
        <v>40.095593632573873</v>
      </c>
    </row>
    <row r="93" spans="1:53" s="4" customFormat="1" ht="12">
      <c r="A93" s="152" t="s">
        <v>48</v>
      </c>
      <c r="B93" s="200">
        <v>173065</v>
      </c>
      <c r="C93" s="165"/>
      <c r="D93" s="200">
        <v>110213</v>
      </c>
      <c r="E93" s="165"/>
      <c r="F93" s="200">
        <v>84925.165879654145</v>
      </c>
      <c r="G93" s="165"/>
      <c r="H93" s="200">
        <v>114695.37979630865</v>
      </c>
      <c r="I93" s="165"/>
      <c r="J93" s="246">
        <v>149845.39011288778</v>
      </c>
      <c r="K93" s="165"/>
      <c r="L93" s="246">
        <v>192949.62406261615</v>
      </c>
      <c r="M93" s="62"/>
      <c r="N93" s="246">
        <v>173647.12589967827</v>
      </c>
      <c r="O93" s="62"/>
      <c r="P93" s="246">
        <v>135180.46812914379</v>
      </c>
      <c r="Q93" s="62"/>
      <c r="R93" s="246">
        <v>132213</v>
      </c>
      <c r="S93" s="62"/>
      <c r="T93" s="246">
        <v>145379.92103406825</v>
      </c>
      <c r="U93" s="62"/>
      <c r="V93" s="246">
        <v>104759.71726600001</v>
      </c>
      <c r="W93" s="293"/>
      <c r="X93" s="246">
        <v>107940.01</v>
      </c>
      <c r="Y93" s="293"/>
      <c r="Z93" s="200">
        <v>141309.77720000001</v>
      </c>
      <c r="AA93" s="293"/>
      <c r="AB93" s="293"/>
      <c r="AC93" s="217">
        <v>37.455254535144938</v>
      </c>
      <c r="AD93" s="217"/>
      <c r="AE93" s="217">
        <v>30.12947036342462</v>
      </c>
      <c r="AF93" s="219"/>
      <c r="AG93" s="217">
        <v>26.970503291252975</v>
      </c>
      <c r="AH93" s="218"/>
      <c r="AI93" s="217">
        <v>29.451876327717862</v>
      </c>
      <c r="AJ93" s="220"/>
      <c r="AK93" s="217">
        <v>30.280917209076712</v>
      </c>
      <c r="AL93" s="217"/>
      <c r="AM93" s="217">
        <v>30.337424646980505</v>
      </c>
      <c r="AN93" s="217"/>
      <c r="AO93" s="217">
        <v>30.145672146221099</v>
      </c>
      <c r="AP93" s="62"/>
      <c r="AQ93" s="217">
        <v>21.911951523262104</v>
      </c>
      <c r="AR93" s="62"/>
      <c r="AS93" s="231">
        <f t="shared" si="46"/>
        <v>22.83061419019727</v>
      </c>
      <c r="AT93" s="55"/>
      <c r="AU93" s="231">
        <f t="shared" si="50"/>
        <v>20.607951257827924</v>
      </c>
      <c r="AV93" s="55"/>
      <c r="AW93" s="217">
        <f t="shared" si="47"/>
        <v>13.566558297635108</v>
      </c>
      <c r="AX93" s="217"/>
      <c r="AY93" s="459">
        <f>X93/SUM($X$90+$X$91)*100</f>
        <v>14.880037579632058</v>
      </c>
      <c r="AZ93" s="459"/>
      <c r="BA93" s="459">
        <f>Z93/SUM($Z$90+$Z$91)*100</f>
        <v>20.309462843491318</v>
      </c>
    </row>
    <row r="94" spans="1:53" s="4" customFormat="1" ht="12">
      <c r="A94" s="152" t="s">
        <v>98</v>
      </c>
      <c r="B94" s="197">
        <v>0</v>
      </c>
      <c r="C94" s="165"/>
      <c r="D94" s="197">
        <v>0</v>
      </c>
      <c r="E94" s="165"/>
      <c r="F94" s="200">
        <v>29776.288803682932</v>
      </c>
      <c r="G94" s="165"/>
      <c r="H94" s="200">
        <v>72832.192022881311</v>
      </c>
      <c r="I94" s="165"/>
      <c r="J94" s="246">
        <v>72082.121624429026</v>
      </c>
      <c r="K94" s="165"/>
      <c r="L94" s="246">
        <v>96964.924556822894</v>
      </c>
      <c r="M94" s="62"/>
      <c r="N94" s="246">
        <v>93734.578056489496</v>
      </c>
      <c r="O94" s="62"/>
      <c r="P94" s="246">
        <v>86054.225156701068</v>
      </c>
      <c r="Q94" s="62"/>
      <c r="R94" s="246">
        <v>57871</v>
      </c>
      <c r="S94" s="62"/>
      <c r="T94" s="246">
        <v>71173.248184401804</v>
      </c>
      <c r="U94" s="62"/>
      <c r="V94" s="246">
        <v>56591.731769999984</v>
      </c>
      <c r="W94" s="293"/>
      <c r="X94" s="246">
        <v>43380.86</v>
      </c>
      <c r="Y94" s="293"/>
      <c r="Z94" s="200">
        <v>22509.916209999999</v>
      </c>
      <c r="AA94" s="293"/>
      <c r="AB94" s="293"/>
      <c r="AC94" s="217">
        <v>0</v>
      </c>
      <c r="AD94" s="217"/>
      <c r="AE94" s="217">
        <v>0</v>
      </c>
      <c r="AF94" s="219"/>
      <c r="AG94" s="217">
        <v>9.4563429681027795</v>
      </c>
      <c r="AH94" s="218"/>
      <c r="AI94" s="217">
        <v>18.702102176599933</v>
      </c>
      <c r="AJ94" s="216"/>
      <c r="AK94" s="217">
        <v>14.566432477632855</v>
      </c>
      <c r="AL94" s="217"/>
      <c r="AM94" s="217">
        <v>15.245772602221464</v>
      </c>
      <c r="AN94" s="217"/>
      <c r="AO94" s="217">
        <v>16.272609432578797</v>
      </c>
      <c r="AP94" s="62"/>
      <c r="AQ94" s="217">
        <v>13.948879125082664</v>
      </c>
      <c r="AR94" s="62"/>
      <c r="AS94" s="231">
        <f t="shared" si="46"/>
        <v>9.9931963861413493</v>
      </c>
      <c r="AT94" s="55"/>
      <c r="AU94" s="231">
        <f t="shared" si="50"/>
        <v>10.088978030891409</v>
      </c>
      <c r="AV94" s="55"/>
      <c r="AW94" s="217">
        <f t="shared" si="47"/>
        <v>7.3287237523980044</v>
      </c>
      <c r="AX94" s="217"/>
      <c r="AY94" s="459">
        <f t="shared" si="48"/>
        <v>5.9802553940541348</v>
      </c>
      <c r="AZ94" s="459"/>
      <c r="BA94" s="459">
        <f t="shared" si="52"/>
        <v>3.2351923266431841</v>
      </c>
    </row>
    <row r="95" spans="1:53" s="4" customFormat="1" ht="12">
      <c r="A95" s="152" t="s">
        <v>45</v>
      </c>
      <c r="B95" s="200">
        <v>9315</v>
      </c>
      <c r="C95" s="165"/>
      <c r="D95" s="200">
        <v>32385</v>
      </c>
      <c r="E95" s="165"/>
      <c r="F95" s="200">
        <v>26748.493626577801</v>
      </c>
      <c r="G95" s="165"/>
      <c r="H95" s="200">
        <v>27263.772038627911</v>
      </c>
      <c r="I95" s="165"/>
      <c r="J95" s="246">
        <v>31636.480714381596</v>
      </c>
      <c r="K95" s="165"/>
      <c r="L95" s="246">
        <v>44797.500077607569</v>
      </c>
      <c r="M95" s="62"/>
      <c r="N95" s="246">
        <v>44426.33753619175</v>
      </c>
      <c r="O95" s="62"/>
      <c r="P95" s="246">
        <v>33123.179153671357</v>
      </c>
      <c r="Q95" s="62"/>
      <c r="R95" s="246">
        <v>31060</v>
      </c>
      <c r="S95" s="62"/>
      <c r="T95" s="246">
        <v>29267.293459427718</v>
      </c>
      <c r="U95" s="62"/>
      <c r="V95" s="246">
        <v>33130.062924000005</v>
      </c>
      <c r="W95" s="293"/>
      <c r="X95" s="246">
        <v>20274.98</v>
      </c>
      <c r="Y95" s="293"/>
      <c r="Z95" s="200">
        <v>23182.349730000002</v>
      </c>
      <c r="AA95" s="293"/>
      <c r="AB95" s="293"/>
      <c r="AC95" s="217">
        <v>2.0159806777504121</v>
      </c>
      <c r="AD95" s="217"/>
      <c r="AE95" s="217">
        <v>8.8532468739577581</v>
      </c>
      <c r="AF95" s="219"/>
      <c r="AG95" s="217">
        <v>8.4947768770212004</v>
      </c>
      <c r="AH95" s="218"/>
      <c r="AI95" s="217">
        <v>7.0008856828826183</v>
      </c>
      <c r="AJ95" s="220"/>
      <c r="AK95" s="217">
        <v>6.393133966797607</v>
      </c>
      <c r="AL95" s="217"/>
      <c r="AM95" s="217">
        <v>7.0435005488089786</v>
      </c>
      <c r="AN95" s="217"/>
      <c r="AO95" s="217">
        <v>7.7125480717551778</v>
      </c>
      <c r="AP95" s="62"/>
      <c r="AQ95" s="217">
        <v>5.3690707389634911</v>
      </c>
      <c r="AR95" s="62"/>
      <c r="AS95" s="231">
        <f t="shared" si="46"/>
        <v>5.3634580317179648</v>
      </c>
      <c r="AT95" s="55"/>
      <c r="AU95" s="231">
        <f t="shared" si="50"/>
        <v>4.1487087953438442</v>
      </c>
      <c r="AV95" s="55"/>
      <c r="AW95" s="217">
        <f t="shared" si="47"/>
        <v>4.29039846414934</v>
      </c>
      <c r="AX95" s="217"/>
      <c r="AY95" s="459">
        <f t="shared" si="48"/>
        <v>2.7950012634452079</v>
      </c>
      <c r="AZ95" s="459"/>
      <c r="BA95" s="459">
        <f t="shared" si="52"/>
        <v>3.3318364786598504</v>
      </c>
    </row>
    <row r="96" spans="1:53" s="4" customFormat="1" ht="12">
      <c r="A96" s="152" t="s">
        <v>49</v>
      </c>
      <c r="B96" s="200">
        <v>11263</v>
      </c>
      <c r="C96" s="165"/>
      <c r="D96" s="200">
        <v>33092</v>
      </c>
      <c r="E96" s="165"/>
      <c r="F96" s="200">
        <v>27322.223699472273</v>
      </c>
      <c r="G96" s="165"/>
      <c r="H96" s="200">
        <v>32376.895671245951</v>
      </c>
      <c r="I96" s="165"/>
      <c r="J96" s="246">
        <v>34798.033829097636</v>
      </c>
      <c r="K96" s="165"/>
      <c r="L96" s="246">
        <v>52071.080995359502</v>
      </c>
      <c r="M96" s="62"/>
      <c r="N96" s="246">
        <v>36636.041802189487</v>
      </c>
      <c r="O96" s="62"/>
      <c r="P96" s="246">
        <v>22176.852051621525</v>
      </c>
      <c r="Q96" s="62"/>
      <c r="R96" s="246">
        <v>24486</v>
      </c>
      <c r="S96" s="62"/>
      <c r="T96" s="246">
        <v>30963.965676123611</v>
      </c>
      <c r="U96" s="62"/>
      <c r="V96" s="246">
        <v>30624.763303000014</v>
      </c>
      <c r="W96" s="293"/>
      <c r="X96" s="246">
        <v>14997.19</v>
      </c>
      <c r="Y96" s="293"/>
      <c r="Z96" s="200">
        <v>29497.119849999999</v>
      </c>
      <c r="AA96" s="293"/>
      <c r="AB96" s="293"/>
      <c r="AC96" s="217">
        <v>2.4375727722493714</v>
      </c>
      <c r="AD96" s="217"/>
      <c r="AE96" s="217">
        <v>9.0465229443572692</v>
      </c>
      <c r="AF96" s="219"/>
      <c r="AG96" s="217">
        <v>8.6769818648950974</v>
      </c>
      <c r="AH96" s="218"/>
      <c r="AI96" s="217">
        <v>8.3138512543261918</v>
      </c>
      <c r="AJ96" s="220"/>
      <c r="AK96" s="217">
        <v>7.0320240123752003</v>
      </c>
      <c r="AL96" s="217"/>
      <c r="AM96" s="217">
        <v>8.1871239897875707</v>
      </c>
      <c r="AN96" s="217"/>
      <c r="AO96" s="217">
        <v>6.3601289061479456</v>
      </c>
      <c r="AP96" s="62"/>
      <c r="AQ96" s="217">
        <v>3.5947360873868908</v>
      </c>
      <c r="AR96" s="62"/>
      <c r="AS96" s="231">
        <f t="shared" si="46"/>
        <v>4.2282560645410836</v>
      </c>
      <c r="AT96" s="55"/>
      <c r="AU96" s="231">
        <f t="shared" si="50"/>
        <v>4.3892161370281624</v>
      </c>
      <c r="AV96" s="55"/>
      <c r="AW96" s="217">
        <f t="shared" si="47"/>
        <v>3.9659579802652689</v>
      </c>
      <c r="AX96" s="217"/>
      <c r="AY96" s="459">
        <f>X96/SUM($X$90+$X$91)*100</f>
        <v>2.0674331120488327</v>
      </c>
      <c r="AZ96" s="459"/>
      <c r="BA96" s="459">
        <f t="shared" si="52"/>
        <v>4.2394140833985068</v>
      </c>
    </row>
    <row r="97" spans="1:54" s="4" customFormat="1" ht="12">
      <c r="A97" s="152" t="s">
        <v>46</v>
      </c>
      <c r="B97" s="200">
        <v>5665</v>
      </c>
      <c r="C97" s="165" t="s">
        <v>71</v>
      </c>
      <c r="D97" s="200">
        <v>8288</v>
      </c>
      <c r="E97" s="165"/>
      <c r="F97" s="200">
        <v>8881.1304934750533</v>
      </c>
      <c r="G97" s="165"/>
      <c r="H97" s="200">
        <v>19735.597582772312</v>
      </c>
      <c r="I97" s="165"/>
      <c r="J97" s="246">
        <v>17487.173643940125</v>
      </c>
      <c r="K97" s="165"/>
      <c r="L97" s="246">
        <v>7978.3968431540743</v>
      </c>
      <c r="M97" s="165"/>
      <c r="N97" s="246">
        <v>7974.3007098338421</v>
      </c>
      <c r="O97" s="165"/>
      <c r="P97" s="246">
        <v>12606.588701354667</v>
      </c>
      <c r="Q97" s="165"/>
      <c r="R97" s="246">
        <v>2441</v>
      </c>
      <c r="S97" s="165"/>
      <c r="T97" s="246">
        <v>2081.7563565672567</v>
      </c>
      <c r="U97" s="441" t="s">
        <v>71</v>
      </c>
      <c r="V97" s="246">
        <v>2622.3988160000004</v>
      </c>
      <c r="W97" s="441" t="s">
        <v>71</v>
      </c>
      <c r="X97" s="246">
        <v>1831.72</v>
      </c>
      <c r="Y97" s="441"/>
      <c r="Z97" s="200">
        <v>1592.7738079999999</v>
      </c>
      <c r="AA97" s="441" t="s">
        <v>71</v>
      </c>
      <c r="AB97" s="441"/>
      <c r="AC97" s="217">
        <v>1.2260365581810075</v>
      </c>
      <c r="AD97" s="217"/>
      <c r="AE97" s="217">
        <v>2.265731359930891</v>
      </c>
      <c r="AF97" s="219"/>
      <c r="AG97" s="217">
        <v>2.8204661918911937</v>
      </c>
      <c r="AH97" s="218"/>
      <c r="AI97" s="217">
        <v>5.0677750079705017</v>
      </c>
      <c r="AJ97" s="220"/>
      <c r="AK97" s="217">
        <v>3.5338268126498478</v>
      </c>
      <c r="AL97" s="217"/>
      <c r="AM97" s="217">
        <v>1.2544414854850694</v>
      </c>
      <c r="AN97" s="217"/>
      <c r="AO97" s="217">
        <v>1.3843629921805378</v>
      </c>
      <c r="AP97" s="62"/>
      <c r="AQ97" s="217">
        <v>2.0434532023804501</v>
      </c>
      <c r="AR97" s="62"/>
      <c r="AS97" s="231">
        <f t="shared" si="46"/>
        <v>0.42151323423771897</v>
      </c>
      <c r="AT97" s="55"/>
      <c r="AU97" s="231">
        <f t="shared" si="50"/>
        <v>0.29509393884426544</v>
      </c>
      <c r="AV97" s="55"/>
      <c r="AW97" s="217">
        <f t="shared" si="47"/>
        <v>0.33960502515082536</v>
      </c>
      <c r="AX97" s="217"/>
      <c r="AY97" s="459">
        <f t="shared" si="48"/>
        <v>0.25251120909997726</v>
      </c>
      <c r="AZ97" s="459"/>
      <c r="BA97" s="459">
        <f t="shared" si="52"/>
        <v>0.2289182044769523</v>
      </c>
    </row>
    <row r="98" spans="1:54" s="4" customFormat="1" ht="12">
      <c r="A98" s="152" t="s">
        <v>47</v>
      </c>
      <c r="B98" s="200">
        <v>9852</v>
      </c>
      <c r="C98" s="165"/>
      <c r="D98" s="200">
        <v>7546</v>
      </c>
      <c r="E98" s="165"/>
      <c r="F98" s="200">
        <v>0</v>
      </c>
      <c r="G98" s="165"/>
      <c r="H98" s="200">
        <v>0</v>
      </c>
      <c r="I98" s="165"/>
      <c r="J98" s="200">
        <v>0</v>
      </c>
      <c r="K98" s="165"/>
      <c r="L98" s="200">
        <v>0</v>
      </c>
      <c r="M98" s="62"/>
      <c r="N98" s="200">
        <v>0</v>
      </c>
      <c r="O98" s="62"/>
      <c r="P98" s="200">
        <v>0</v>
      </c>
      <c r="Q98" s="62"/>
      <c r="R98" s="200">
        <v>0</v>
      </c>
      <c r="S98" s="62"/>
      <c r="T98" s="200">
        <v>0</v>
      </c>
      <c r="U98" s="200"/>
      <c r="V98" s="246">
        <v>0</v>
      </c>
      <c r="W98" s="293"/>
      <c r="X98" s="246">
        <v>0</v>
      </c>
      <c r="Y98" s="293"/>
      <c r="Z98" s="201">
        <v>0</v>
      </c>
      <c r="AA98" s="293"/>
      <c r="AB98" s="293"/>
      <c r="AC98" s="217">
        <v>2.1321998536980207</v>
      </c>
      <c r="AD98" s="217"/>
      <c r="AE98" s="217">
        <v>2.0628871672343752</v>
      </c>
      <c r="AF98" s="219"/>
      <c r="AG98" s="217">
        <v>0</v>
      </c>
      <c r="AH98" s="218"/>
      <c r="AI98" s="217">
        <v>0</v>
      </c>
      <c r="AJ98" s="220"/>
      <c r="AK98" s="217">
        <v>0</v>
      </c>
      <c r="AL98" s="217"/>
      <c r="AM98" s="217">
        <v>0</v>
      </c>
      <c r="AN98" s="217"/>
      <c r="AO98" s="217">
        <v>0</v>
      </c>
      <c r="AP98" s="62"/>
      <c r="AQ98" s="217">
        <v>0</v>
      </c>
      <c r="AR98" s="62"/>
      <c r="AS98" s="231">
        <f t="shared" si="46"/>
        <v>0</v>
      </c>
      <c r="AT98" s="55"/>
      <c r="AU98" s="231">
        <f t="shared" si="50"/>
        <v>0</v>
      </c>
      <c r="AV98" s="55"/>
      <c r="AW98" s="217">
        <f t="shared" si="47"/>
        <v>0</v>
      </c>
      <c r="AX98" s="217"/>
      <c r="AY98" s="459">
        <f t="shared" si="48"/>
        <v>0</v>
      </c>
      <c r="AZ98" s="459"/>
      <c r="BA98" s="459">
        <f t="shared" si="52"/>
        <v>0</v>
      </c>
    </row>
    <row r="99" spans="1:54" s="4" customFormat="1" ht="12">
      <c r="A99" s="152" t="s">
        <v>121</v>
      </c>
      <c r="B99" s="200">
        <v>75094</v>
      </c>
      <c r="C99" s="165"/>
      <c r="D99" s="200">
        <v>34510</v>
      </c>
      <c r="E99" s="165"/>
      <c r="F99" s="200">
        <v>8004.7111759790996</v>
      </c>
      <c r="G99" s="165"/>
      <c r="H99" s="200">
        <v>13210.281346377613</v>
      </c>
      <c r="I99" s="165"/>
      <c r="J99" s="246">
        <v>13947.233649457405</v>
      </c>
      <c r="K99" s="165"/>
      <c r="L99" s="246">
        <v>13718.294967565711</v>
      </c>
      <c r="M99" s="62"/>
      <c r="N99" s="246">
        <v>18426.603994058438</v>
      </c>
      <c r="O99" s="62"/>
      <c r="P99" s="246">
        <v>28473.404463957035</v>
      </c>
      <c r="Q99" s="62"/>
      <c r="R99" s="246">
        <v>26358</v>
      </c>
      <c r="S99" s="62"/>
      <c r="T99" s="246">
        <v>113266.90180978266</v>
      </c>
      <c r="U99" s="442"/>
      <c r="V99" s="246">
        <v>88409.773678443526</v>
      </c>
      <c r="W99" s="293"/>
      <c r="X99" s="246">
        <v>59829.81</v>
      </c>
      <c r="Y99" s="293"/>
      <c r="Z99" s="246">
        <v>60886.362459999997</v>
      </c>
      <c r="AA99" s="293"/>
      <c r="AB99" s="293"/>
      <c r="AC99" s="217">
        <v>16.25207225066983</v>
      </c>
      <c r="AD99" s="217"/>
      <c r="AE99" s="217">
        <v>9.4341685848473738</v>
      </c>
      <c r="AF99" s="219"/>
      <c r="AG99" s="217">
        <v>2.5421332638102703</v>
      </c>
      <c r="AH99" s="234"/>
      <c r="AI99" s="217">
        <v>3.3921817352959618</v>
      </c>
      <c r="AJ99" s="220"/>
      <c r="AK99" s="217">
        <v>2.8184719404227083</v>
      </c>
      <c r="AL99" s="217"/>
      <c r="AM99" s="217">
        <v>2.1569243365227719</v>
      </c>
      <c r="AN99" s="217"/>
      <c r="AO99" s="217">
        <v>3.1989148101077962</v>
      </c>
      <c r="AP99" s="62"/>
      <c r="AQ99" s="217">
        <v>4.6153698603885216</v>
      </c>
      <c r="AR99" s="62"/>
      <c r="AS99" s="231">
        <f t="shared" si="46"/>
        <v>4.5515140631043813</v>
      </c>
      <c r="AT99" s="55"/>
      <c r="AU99" s="231">
        <f t="shared" si="50"/>
        <v>16.055854034163271</v>
      </c>
      <c r="AV99" s="55"/>
      <c r="AW99" s="217">
        <f t="shared" si="47"/>
        <v>11.449213304421576</v>
      </c>
      <c r="AX99" s="217"/>
      <c r="AY99" s="459">
        <f>X99/SUM($X$90+$X$91)*100</f>
        <v>8.247820443802496</v>
      </c>
      <c r="AZ99" s="459"/>
      <c r="BA99" s="459">
        <f t="shared" si="52"/>
        <v>8.7507696959040615</v>
      </c>
    </row>
    <row r="100" spans="1:54" s="4" customFormat="1" ht="12">
      <c r="A100" s="152" t="s">
        <v>3</v>
      </c>
      <c r="B100" s="200">
        <v>0</v>
      </c>
      <c r="C100" s="165"/>
      <c r="D100" s="200">
        <v>119</v>
      </c>
      <c r="E100" s="165" t="s">
        <v>71</v>
      </c>
      <c r="F100" s="200">
        <v>0</v>
      </c>
      <c r="G100" s="165"/>
      <c r="H100" s="197">
        <v>0</v>
      </c>
      <c r="I100" s="165"/>
      <c r="J100" s="200">
        <v>0</v>
      </c>
      <c r="K100" s="165"/>
      <c r="L100" s="200">
        <v>0</v>
      </c>
      <c r="M100" s="62"/>
      <c r="N100" s="200">
        <v>0</v>
      </c>
      <c r="O100" s="62"/>
      <c r="P100" s="200">
        <v>0</v>
      </c>
      <c r="Q100" s="62"/>
      <c r="R100" s="200">
        <v>0</v>
      </c>
      <c r="S100" s="62"/>
      <c r="T100" s="200">
        <v>0</v>
      </c>
      <c r="U100" s="200"/>
      <c r="V100" s="246">
        <v>0</v>
      </c>
      <c r="W100" s="293"/>
      <c r="X100" s="246">
        <v>0</v>
      </c>
      <c r="Y100" s="293"/>
      <c r="Z100" s="201">
        <v>0</v>
      </c>
      <c r="AA100" s="293"/>
      <c r="AB100" s="293"/>
      <c r="AC100" s="216">
        <v>0</v>
      </c>
      <c r="AD100" s="217"/>
      <c r="AE100" s="216" t="s">
        <v>80</v>
      </c>
      <c r="AF100" s="217"/>
      <c r="AG100" s="216">
        <v>0</v>
      </c>
      <c r="AH100" s="216"/>
      <c r="AI100" s="216">
        <v>0</v>
      </c>
      <c r="AJ100" s="216"/>
      <c r="AK100" s="216">
        <v>0</v>
      </c>
      <c r="AL100" s="217"/>
      <c r="AM100" s="216">
        <v>0</v>
      </c>
      <c r="AN100" s="217"/>
      <c r="AO100" s="216">
        <v>0</v>
      </c>
      <c r="AP100" s="62"/>
      <c r="AQ100" s="216">
        <v>0</v>
      </c>
      <c r="AR100" s="62"/>
      <c r="AS100" s="231">
        <f t="shared" si="46"/>
        <v>0</v>
      </c>
      <c r="AT100" s="55"/>
      <c r="AU100" s="231">
        <f t="shared" si="50"/>
        <v>0</v>
      </c>
      <c r="AV100" s="55"/>
      <c r="AW100" s="217">
        <f t="shared" si="47"/>
        <v>0</v>
      </c>
      <c r="AX100" s="217"/>
      <c r="AY100" s="217">
        <f>X100/SUM($X$90+$X$91)*100</f>
        <v>0</v>
      </c>
      <c r="AZ100" s="217"/>
      <c r="BA100" s="459">
        <f t="shared" si="52"/>
        <v>0</v>
      </c>
    </row>
    <row r="101" spans="1:54" s="4" customFormat="1" ht="12">
      <c r="A101" s="327" t="s">
        <v>78</v>
      </c>
      <c r="B101" s="200">
        <v>334</v>
      </c>
      <c r="C101" s="165" t="s">
        <v>71</v>
      </c>
      <c r="D101" s="200">
        <v>4046</v>
      </c>
      <c r="E101" s="165"/>
      <c r="F101" s="200">
        <v>454.40274846608656</v>
      </c>
      <c r="G101" s="165" t="s">
        <v>71</v>
      </c>
      <c r="H101" s="200">
        <v>97.317207512547711</v>
      </c>
      <c r="I101" s="165" t="s">
        <v>71</v>
      </c>
      <c r="J101" s="246">
        <v>1862.0588635185411</v>
      </c>
      <c r="K101" s="165" t="s">
        <v>71</v>
      </c>
      <c r="L101" s="246">
        <v>269.78642020570908</v>
      </c>
      <c r="M101" s="165" t="s">
        <v>71</v>
      </c>
      <c r="N101" s="246">
        <v>1384.2655166666666</v>
      </c>
      <c r="O101" s="165" t="s">
        <v>71</v>
      </c>
      <c r="P101" s="246">
        <v>536.07748117363633</v>
      </c>
      <c r="Q101" s="165" t="s">
        <v>71</v>
      </c>
      <c r="R101" s="246">
        <v>1675</v>
      </c>
      <c r="S101" s="165" t="s">
        <v>71</v>
      </c>
      <c r="T101" s="246">
        <v>514.88431961573906</v>
      </c>
      <c r="U101" s="441" t="s">
        <v>71</v>
      </c>
      <c r="V101" s="246">
        <v>1416.968709</v>
      </c>
      <c r="W101" s="441" t="s">
        <v>71</v>
      </c>
      <c r="X101" s="246">
        <v>909.79100000000005</v>
      </c>
      <c r="Y101" s="441" t="s">
        <v>71</v>
      </c>
      <c r="Z101" s="200">
        <v>274.64732459999999</v>
      </c>
      <c r="AA101" s="441" t="s">
        <v>71</v>
      </c>
      <c r="AB101" s="441"/>
      <c r="AC101" s="217">
        <v>7.2285297516761965E-2</v>
      </c>
      <c r="AD101" s="216"/>
      <c r="AE101" s="217">
        <v>1.1060749375338301</v>
      </c>
      <c r="AF101" s="219"/>
      <c r="AG101" s="217">
        <v>0.14430905958342174</v>
      </c>
      <c r="AH101" s="218"/>
      <c r="AI101" s="217">
        <v>2.4989449141792335E-2</v>
      </c>
      <c r="AJ101" s="220"/>
      <c r="AK101" s="217">
        <v>0.37628685301666087</v>
      </c>
      <c r="AL101" s="217"/>
      <c r="AM101" s="217">
        <v>4.2418456286358132E-2</v>
      </c>
      <c r="AN101" s="217"/>
      <c r="AO101" s="217">
        <v>0.24031272739210943</v>
      </c>
      <c r="AP101" s="62"/>
      <c r="AQ101" s="217">
        <v>8.6894977823033029E-2</v>
      </c>
      <c r="AR101" s="62"/>
      <c r="AS101" s="231">
        <f t="shared" si="46"/>
        <v>0.28923992927004477</v>
      </c>
      <c r="AT101" s="55"/>
      <c r="AU101" s="231">
        <f t="shared" si="50"/>
        <v>7.2986082855104439E-2</v>
      </c>
      <c r="AV101" s="55"/>
      <c r="AW101" s="217">
        <f t="shared" si="47"/>
        <v>0.18349981365224866</v>
      </c>
      <c r="AX101" s="217"/>
      <c r="AY101" s="459">
        <f t="shared" si="48"/>
        <v>0.12541896438226224</v>
      </c>
      <c r="AZ101" s="459"/>
      <c r="BA101" s="459">
        <f t="shared" si="52"/>
        <v>3.9473133031222407E-2</v>
      </c>
    </row>
    <row r="102" spans="1:54" s="59" customFormat="1" ht="25.5">
      <c r="A102" s="328" t="s">
        <v>148</v>
      </c>
      <c r="B102" s="250">
        <v>1661</v>
      </c>
      <c r="C102" s="167" t="s">
        <v>71</v>
      </c>
      <c r="D102" s="250">
        <v>146</v>
      </c>
      <c r="E102" s="167" t="s">
        <v>71</v>
      </c>
      <c r="F102" s="255">
        <v>0</v>
      </c>
      <c r="G102" s="193"/>
      <c r="H102" s="255">
        <v>0</v>
      </c>
      <c r="I102" s="193"/>
      <c r="J102" s="255">
        <v>0</v>
      </c>
      <c r="K102" s="167"/>
      <c r="L102" s="255">
        <v>0</v>
      </c>
      <c r="M102" s="115"/>
      <c r="N102" s="255">
        <v>0</v>
      </c>
      <c r="O102" s="115"/>
      <c r="P102" s="255">
        <v>0</v>
      </c>
      <c r="Q102" s="115"/>
      <c r="R102" s="255">
        <v>0</v>
      </c>
      <c r="S102" s="115"/>
      <c r="T102" s="255">
        <v>0</v>
      </c>
      <c r="U102" s="115"/>
      <c r="V102" s="255">
        <v>0</v>
      </c>
      <c r="W102" s="303"/>
      <c r="X102" s="255">
        <v>0</v>
      </c>
      <c r="Y102" s="303"/>
      <c r="Z102" s="255">
        <v>42.303976040000002</v>
      </c>
      <c r="AA102" s="303" t="s">
        <v>71</v>
      </c>
      <c r="AB102" s="303"/>
      <c r="AC102" s="231">
        <v>0.35947868016569351</v>
      </c>
      <c r="AD102" s="228"/>
      <c r="AE102" s="231">
        <v>3.9912738724651314E-2</v>
      </c>
      <c r="AF102" s="231"/>
      <c r="AG102" s="231">
        <v>0</v>
      </c>
      <c r="AH102" s="233"/>
      <c r="AI102" s="231">
        <v>0</v>
      </c>
      <c r="AJ102" s="228"/>
      <c r="AK102" s="231">
        <v>0</v>
      </c>
      <c r="AL102" s="231"/>
      <c r="AM102" s="231">
        <v>0</v>
      </c>
      <c r="AN102" s="231"/>
      <c r="AO102" s="231">
        <v>0</v>
      </c>
      <c r="AP102" s="119"/>
      <c r="AQ102" s="231">
        <v>0</v>
      </c>
      <c r="AR102" s="119"/>
      <c r="AS102" s="231">
        <f t="shared" si="46"/>
        <v>0</v>
      </c>
      <c r="AT102" s="119"/>
      <c r="AU102" s="231">
        <f t="shared" si="50"/>
        <v>0</v>
      </c>
      <c r="AV102" s="119"/>
      <c r="AW102" s="231">
        <f t="shared" si="47"/>
        <v>0</v>
      </c>
      <c r="AX102" s="231"/>
      <c r="AY102" s="231">
        <f t="shared" si="48"/>
        <v>0</v>
      </c>
      <c r="AZ102" s="231"/>
      <c r="BA102" s="459">
        <f>Z102/SUM($Z$90+$Z$91)*100</f>
        <v>6.0800536703155108E-3</v>
      </c>
    </row>
    <row r="103" spans="1:54" s="4" customFormat="1" ht="6.6" customHeight="1">
      <c r="A103" s="20"/>
      <c r="B103" s="246"/>
      <c r="C103" s="165"/>
      <c r="D103" s="251"/>
      <c r="E103" s="165"/>
      <c r="F103" s="200"/>
      <c r="G103" s="150"/>
      <c r="H103" s="197"/>
      <c r="I103" s="150"/>
      <c r="J103" s="197"/>
      <c r="K103" s="165"/>
      <c r="L103" s="197"/>
      <c r="M103" s="62"/>
      <c r="N103" s="197"/>
      <c r="O103" s="62"/>
      <c r="P103" s="197"/>
      <c r="Q103" s="62"/>
      <c r="R103" s="197"/>
      <c r="S103" s="62"/>
      <c r="T103" s="62"/>
      <c r="U103" s="62"/>
      <c r="V103" s="62"/>
      <c r="W103" s="293"/>
      <c r="X103" s="463"/>
      <c r="Y103" s="293"/>
      <c r="Z103" s="293"/>
      <c r="AA103" s="293"/>
      <c r="AB103" s="293"/>
      <c r="AC103" s="223"/>
      <c r="AD103" s="217"/>
      <c r="AE103" s="219"/>
      <c r="AF103" s="217"/>
      <c r="AG103" s="217"/>
      <c r="AH103" s="218"/>
      <c r="AI103" s="218"/>
      <c r="AJ103" s="218"/>
      <c r="AK103" s="218"/>
      <c r="AL103" s="218"/>
      <c r="AM103" s="218"/>
      <c r="AN103" s="218"/>
      <c r="AO103" s="218"/>
      <c r="AP103" s="62"/>
      <c r="AQ103" s="218"/>
      <c r="AR103" s="62"/>
      <c r="AS103" s="218"/>
      <c r="AT103" s="62"/>
      <c r="AU103" s="218"/>
      <c r="AV103" s="62"/>
      <c r="AW103" s="218"/>
      <c r="AX103" s="218"/>
      <c r="AY103" s="458"/>
      <c r="AZ103" s="458"/>
      <c r="BA103" s="458"/>
    </row>
    <row r="104" spans="1:54" s="38" customFormat="1" ht="24">
      <c r="A104" s="116" t="s">
        <v>167</v>
      </c>
      <c r="B104" s="260">
        <v>462058</v>
      </c>
      <c r="C104" s="166"/>
      <c r="D104" s="260">
        <v>365917</v>
      </c>
      <c r="E104" s="166"/>
      <c r="F104" s="260">
        <v>314881.65038135165</v>
      </c>
      <c r="G104" s="186"/>
      <c r="H104" s="260">
        <v>389432.53822931729</v>
      </c>
      <c r="I104" s="186"/>
      <c r="J104" s="260">
        <v>494850.89595625468</v>
      </c>
      <c r="K104" s="166"/>
      <c r="L104" s="260">
        <v>636011.8774347587</v>
      </c>
      <c r="M104" s="67"/>
      <c r="N104" s="260">
        <v>576026.71805559914</v>
      </c>
      <c r="O104" s="67"/>
      <c r="P104" s="260">
        <v>616925.73564537975</v>
      </c>
      <c r="Q104" s="166"/>
      <c r="R104" s="260">
        <v>579104</v>
      </c>
      <c r="S104" s="166"/>
      <c r="T104" s="260">
        <f>SUM(T105:T106)</f>
        <v>705455.47791339119</v>
      </c>
      <c r="U104" s="260"/>
      <c r="V104" s="260">
        <f t="shared" ref="V104:Z104" si="53">SUM(V105:V106)</f>
        <v>772190.81632710155</v>
      </c>
      <c r="W104" s="260"/>
      <c r="X104" s="260">
        <f t="shared" si="53"/>
        <v>725401</v>
      </c>
      <c r="Y104" s="260"/>
      <c r="Z104" s="260">
        <f t="shared" si="53"/>
        <v>695825.24170000001</v>
      </c>
      <c r="AA104" s="302"/>
      <c r="AB104" s="302"/>
      <c r="AC104" s="214">
        <v>100</v>
      </c>
      <c r="AD104" s="214"/>
      <c r="AE104" s="214">
        <v>100</v>
      </c>
      <c r="AF104" s="214"/>
      <c r="AG104" s="214">
        <v>99.999999999999972</v>
      </c>
      <c r="AH104" s="215"/>
      <c r="AI104" s="214">
        <v>99.999834119632482</v>
      </c>
      <c r="AJ104" s="214"/>
      <c r="AK104" s="214">
        <v>100.00000000000003</v>
      </c>
      <c r="AL104" s="214"/>
      <c r="AM104" s="214">
        <v>99.999999999999886</v>
      </c>
      <c r="AN104" s="214"/>
      <c r="AO104" s="214">
        <v>100</v>
      </c>
      <c r="AP104" s="67"/>
      <c r="AQ104" s="214">
        <v>99.999999999999972</v>
      </c>
      <c r="AR104" s="67"/>
      <c r="AS104" s="214">
        <v>100</v>
      </c>
      <c r="AT104" s="67"/>
      <c r="AU104" s="214">
        <f>SUM(AU105:AU106)</f>
        <v>100.00000000000001</v>
      </c>
      <c r="AV104" s="214"/>
      <c r="AW104" s="214">
        <f t="shared" ref="AW104" si="54">SUM(AW105:AW106)</f>
        <v>100.00000000000001</v>
      </c>
      <c r="AX104" s="214"/>
      <c r="AY104" s="214">
        <f>SUM(AY105:AY106)</f>
        <v>100</v>
      </c>
      <c r="AZ104" s="214"/>
      <c r="BA104" s="214">
        <f t="shared" ref="BA104" si="55">SUM(BA105:BA106)</f>
        <v>100</v>
      </c>
    </row>
    <row r="105" spans="1:54" s="4" customFormat="1" ht="12">
      <c r="A105" s="329" t="s">
        <v>151</v>
      </c>
      <c r="B105" s="197">
        <v>460769</v>
      </c>
      <c r="C105" s="165"/>
      <c r="D105" s="197">
        <v>365834</v>
      </c>
      <c r="E105" s="165"/>
      <c r="F105" s="197">
        <v>314881.65038135165</v>
      </c>
      <c r="G105" s="150"/>
      <c r="H105" s="197">
        <v>389432.53822931729</v>
      </c>
      <c r="I105" s="150"/>
      <c r="J105" s="197">
        <v>494850.89595625468</v>
      </c>
      <c r="K105" s="165"/>
      <c r="L105" s="197">
        <v>636011.8774347587</v>
      </c>
      <c r="M105" s="62"/>
      <c r="N105" s="246">
        <v>575522.60800893302</v>
      </c>
      <c r="O105" s="62"/>
      <c r="P105" s="246">
        <v>616925.73564537975</v>
      </c>
      <c r="Q105" s="150"/>
      <c r="R105" s="246">
        <v>579104</v>
      </c>
      <c r="S105" s="150"/>
      <c r="T105" s="246">
        <v>705432.77743839123</v>
      </c>
      <c r="U105" s="150"/>
      <c r="V105" s="246">
        <v>772158.79073980311</v>
      </c>
      <c r="W105" s="293"/>
      <c r="X105" s="246">
        <v>724887</v>
      </c>
      <c r="Y105" s="293"/>
      <c r="Z105" s="200">
        <v>695825.24170000001</v>
      </c>
      <c r="AA105" s="293"/>
      <c r="AB105" s="293"/>
      <c r="AC105" s="217">
        <v>99.721030693116447</v>
      </c>
      <c r="AD105" s="217"/>
      <c r="AE105" s="217">
        <v>99.977317260471636</v>
      </c>
      <c r="AF105" s="217"/>
      <c r="AG105" s="217">
        <v>99.999999999999972</v>
      </c>
      <c r="AH105" s="218"/>
      <c r="AI105" s="217">
        <v>99.999834119632482</v>
      </c>
      <c r="AJ105" s="218"/>
      <c r="AK105" s="217">
        <v>100.00000000000003</v>
      </c>
      <c r="AL105" s="218"/>
      <c r="AM105" s="217">
        <v>99.999999999999886</v>
      </c>
      <c r="AN105" s="218"/>
      <c r="AO105" s="217">
        <v>99.912484954106333</v>
      </c>
      <c r="AP105" s="62"/>
      <c r="AQ105" s="217">
        <v>99.999999999999972</v>
      </c>
      <c r="AR105" s="62"/>
      <c r="AS105" s="217">
        <v>100</v>
      </c>
      <c r="AT105" s="62"/>
      <c r="AU105" s="217">
        <f>T105/$T$104*100</f>
        <v>99.99678215341568</v>
      </c>
      <c r="AV105" s="217"/>
      <c r="AW105" s="217">
        <f>V105/SUM($V$105:$V$106)*100</f>
        <v>99.995852632973453</v>
      </c>
      <c r="AX105" s="217"/>
      <c r="AY105" s="220">
        <f>X105/SUM($X$105:$X$106)*100</f>
        <v>99.929142639726166</v>
      </c>
      <c r="AZ105" s="220"/>
      <c r="BA105" s="220">
        <f>Z105/SUM($Z$105:$Z$106)*100</f>
        <v>100</v>
      </c>
    </row>
    <row r="106" spans="1:54" s="4" customFormat="1" ht="12">
      <c r="A106" s="329" t="s">
        <v>152</v>
      </c>
      <c r="B106" s="197">
        <v>1289</v>
      </c>
      <c r="C106" s="165" t="s">
        <v>71</v>
      </c>
      <c r="D106" s="197">
        <v>83</v>
      </c>
      <c r="E106" s="165" t="s">
        <v>71</v>
      </c>
      <c r="F106" s="197">
        <v>0</v>
      </c>
      <c r="G106" s="150"/>
      <c r="H106" s="197">
        <v>0</v>
      </c>
      <c r="I106" s="150"/>
      <c r="J106" s="197">
        <v>0</v>
      </c>
      <c r="K106" s="165"/>
      <c r="L106" s="197">
        <v>0</v>
      </c>
      <c r="M106" s="62"/>
      <c r="N106" s="246">
        <v>504.11004666611552</v>
      </c>
      <c r="O106" s="62" t="s">
        <v>71</v>
      </c>
      <c r="P106" s="246">
        <v>0</v>
      </c>
      <c r="Q106" s="150"/>
      <c r="R106" s="246">
        <v>0</v>
      </c>
      <c r="S106" s="150"/>
      <c r="T106" s="246">
        <v>22.700475000000001</v>
      </c>
      <c r="U106" s="441" t="s">
        <v>71</v>
      </c>
      <c r="V106" s="246">
        <v>32.02558729846389</v>
      </c>
      <c r="W106" s="441" t="s">
        <v>71</v>
      </c>
      <c r="X106" s="246">
        <v>514</v>
      </c>
      <c r="Y106" s="441" t="s">
        <v>71</v>
      </c>
      <c r="Z106" s="201">
        <v>0</v>
      </c>
      <c r="AA106" s="441"/>
      <c r="AB106" s="441"/>
      <c r="AC106" s="217">
        <v>0.27896930688355143</v>
      </c>
      <c r="AD106" s="217"/>
      <c r="AE106" s="217">
        <v>2.2682739528362989E-2</v>
      </c>
      <c r="AF106" s="217"/>
      <c r="AG106" s="217">
        <v>0</v>
      </c>
      <c r="AH106" s="218"/>
      <c r="AI106" s="217">
        <v>0</v>
      </c>
      <c r="AJ106" s="218"/>
      <c r="AK106" s="217">
        <v>0</v>
      </c>
      <c r="AL106" s="218"/>
      <c r="AM106" s="217">
        <v>0</v>
      </c>
      <c r="AN106" s="218"/>
      <c r="AO106" s="217">
        <v>8.7515045893662505E-2</v>
      </c>
      <c r="AP106" s="62"/>
      <c r="AQ106" s="217">
        <v>0</v>
      </c>
      <c r="AR106" s="62"/>
      <c r="AS106" s="217">
        <v>0</v>
      </c>
      <c r="AT106" s="62"/>
      <c r="AU106" s="217">
        <f>T106/$T$104*100</f>
        <v>3.2178465843293006E-3</v>
      </c>
      <c r="AV106" s="217"/>
      <c r="AW106" s="217">
        <f>V106/SUM($V$105:$V$106)*100</f>
        <v>4.1473670265585998E-3</v>
      </c>
      <c r="AX106" s="217"/>
      <c r="AY106" s="220">
        <f>X106/SUM($X$105:$X$106)*100</f>
        <v>7.0857360273834755E-2</v>
      </c>
      <c r="AZ106" s="220"/>
      <c r="BA106" s="220">
        <v>0</v>
      </c>
    </row>
    <row r="107" spans="1:54" s="4" customFormat="1" ht="6.6" customHeight="1">
      <c r="A107" s="20"/>
      <c r="B107" s="246"/>
      <c r="C107" s="165"/>
      <c r="D107" s="251"/>
      <c r="E107" s="165"/>
      <c r="F107" s="200"/>
      <c r="G107" s="150"/>
      <c r="H107" s="197"/>
      <c r="I107" s="150"/>
      <c r="J107" s="197"/>
      <c r="K107" s="165"/>
      <c r="L107" s="197"/>
      <c r="M107" s="62"/>
      <c r="N107" s="197"/>
      <c r="O107" s="62"/>
      <c r="P107" s="197"/>
      <c r="Q107" s="55"/>
      <c r="R107" s="197"/>
      <c r="S107" s="55"/>
      <c r="T107" s="55"/>
      <c r="U107" s="55"/>
      <c r="V107" s="55"/>
      <c r="W107" s="293"/>
      <c r="X107" s="463"/>
      <c r="Y107" s="293"/>
      <c r="Z107" s="293"/>
      <c r="AA107" s="293"/>
      <c r="AB107" s="293"/>
      <c r="AC107" s="223"/>
      <c r="AD107" s="217"/>
      <c r="AE107" s="219"/>
      <c r="AF107" s="217"/>
      <c r="AG107" s="217"/>
      <c r="AH107" s="218"/>
      <c r="AI107" s="218"/>
      <c r="AJ107" s="218"/>
      <c r="AK107" s="218"/>
      <c r="AL107" s="218"/>
      <c r="AM107" s="218"/>
      <c r="AN107" s="218"/>
      <c r="AO107" s="218"/>
      <c r="AP107" s="62"/>
      <c r="AQ107" s="218"/>
      <c r="AR107" s="62"/>
      <c r="AS107" s="218"/>
      <c r="AT107" s="62"/>
      <c r="AU107" s="218"/>
      <c r="AV107" s="62"/>
      <c r="AW107" s="218"/>
      <c r="AX107" s="218"/>
    </row>
    <row r="108" spans="1:54" s="38" customFormat="1" ht="24">
      <c r="A108" s="380" t="s">
        <v>158</v>
      </c>
      <c r="B108" s="381">
        <v>460769</v>
      </c>
      <c r="C108" s="382"/>
      <c r="D108" s="381">
        <v>365834</v>
      </c>
      <c r="E108" s="382"/>
      <c r="F108" s="381">
        <v>314881.65038135165</v>
      </c>
      <c r="G108" s="382"/>
      <c r="H108" s="381">
        <v>389432.53822931729</v>
      </c>
      <c r="I108" s="382"/>
      <c r="J108" s="381">
        <v>494850.89595625468</v>
      </c>
      <c r="K108" s="382"/>
      <c r="L108" s="381">
        <v>636011.8774347587</v>
      </c>
      <c r="M108" s="388"/>
      <c r="N108" s="381">
        <v>575522.60800893302</v>
      </c>
      <c r="O108" s="388"/>
      <c r="P108" s="381">
        <v>616925.73564537975</v>
      </c>
      <c r="Q108" s="382"/>
      <c r="R108" s="381">
        <v>579104</v>
      </c>
      <c r="S108" s="382"/>
      <c r="T108" s="381">
        <f>T110</f>
        <v>705432.77743838867</v>
      </c>
      <c r="U108" s="381"/>
      <c r="V108" s="381">
        <f>V110</f>
        <v>772158.48683179519</v>
      </c>
      <c r="W108" s="381"/>
      <c r="X108" s="381">
        <f t="shared" ref="X108:Z108" si="56">X110</f>
        <v>724887</v>
      </c>
      <c r="Y108" s="381"/>
      <c r="Z108" s="381">
        <f t="shared" si="56"/>
        <v>695825.24167580996</v>
      </c>
      <c r="AA108" s="384"/>
      <c r="AB108" s="384"/>
      <c r="AC108" s="385"/>
      <c r="AD108" s="386"/>
      <c r="AE108" s="387"/>
      <c r="AF108" s="386"/>
      <c r="AG108" s="386"/>
      <c r="AH108" s="386"/>
      <c r="AI108" s="386"/>
      <c r="AJ108" s="386"/>
      <c r="AK108" s="386"/>
      <c r="AL108" s="386"/>
      <c r="AM108" s="386"/>
      <c r="AN108" s="386"/>
      <c r="AO108" s="386"/>
      <c r="AP108" s="388"/>
      <c r="AQ108" s="386"/>
      <c r="AR108" s="388"/>
      <c r="AS108" s="386"/>
      <c r="AT108" s="388"/>
      <c r="AU108" s="386"/>
      <c r="AV108" s="388"/>
      <c r="AW108" s="386"/>
      <c r="AX108" s="386"/>
      <c r="AY108" s="383"/>
      <c r="AZ108" s="383"/>
      <c r="BA108" s="383"/>
      <c r="BB108" s="383"/>
    </row>
    <row r="109" spans="1:54" s="4" customFormat="1" ht="6.6" customHeight="1">
      <c r="A109" s="20"/>
      <c r="B109" s="246"/>
      <c r="C109" s="165"/>
      <c r="D109" s="251"/>
      <c r="E109" s="165"/>
      <c r="F109" s="200"/>
      <c r="G109" s="150"/>
      <c r="H109" s="197"/>
      <c r="I109" s="150"/>
      <c r="J109" s="197"/>
      <c r="K109" s="165"/>
      <c r="L109" s="197"/>
      <c r="M109" s="62"/>
      <c r="N109" s="197"/>
      <c r="O109" s="62"/>
      <c r="P109" s="197"/>
      <c r="Q109" s="55"/>
      <c r="R109" s="197"/>
      <c r="S109" s="55"/>
      <c r="T109" s="55"/>
      <c r="U109" s="55"/>
      <c r="V109" s="55"/>
      <c r="W109" s="293"/>
      <c r="X109" s="293"/>
      <c r="Y109" s="293"/>
      <c r="Z109" s="293"/>
      <c r="AA109" s="293"/>
      <c r="AB109" s="293"/>
      <c r="AC109" s="223"/>
      <c r="AD109" s="217"/>
      <c r="AE109" s="219"/>
      <c r="AF109" s="217"/>
      <c r="AG109" s="217"/>
      <c r="AH109" s="218"/>
      <c r="AI109" s="218"/>
      <c r="AJ109" s="218"/>
      <c r="AK109" s="218"/>
      <c r="AL109" s="218"/>
      <c r="AM109" s="218"/>
      <c r="AN109" s="218"/>
      <c r="AO109" s="218"/>
      <c r="AP109" s="62"/>
      <c r="AQ109" s="218"/>
      <c r="AR109" s="62"/>
      <c r="AS109" s="218"/>
      <c r="AT109" s="62"/>
      <c r="AU109" s="218"/>
      <c r="AV109" s="62"/>
      <c r="AW109" s="218"/>
      <c r="AX109" s="218"/>
    </row>
    <row r="110" spans="1:54" s="40" customFormat="1" ht="24">
      <c r="A110" s="116" t="s">
        <v>159</v>
      </c>
      <c r="B110" s="201">
        <v>460769</v>
      </c>
      <c r="C110" s="166"/>
      <c r="D110" s="201">
        <v>365834</v>
      </c>
      <c r="E110" s="166"/>
      <c r="F110" s="201">
        <v>314881.65038135165</v>
      </c>
      <c r="G110" s="186"/>
      <c r="H110" s="201">
        <v>389432.53822931729</v>
      </c>
      <c r="I110" s="186"/>
      <c r="J110" s="201">
        <v>494850.89595625468</v>
      </c>
      <c r="K110" s="166"/>
      <c r="L110" s="201">
        <v>636011.8774347587</v>
      </c>
      <c r="M110" s="117"/>
      <c r="N110" s="201">
        <v>575522.60800893302</v>
      </c>
      <c r="O110" s="117"/>
      <c r="P110" s="201">
        <v>616925.73564537975</v>
      </c>
      <c r="Q110" s="117"/>
      <c r="R110" s="201">
        <v>579104</v>
      </c>
      <c r="S110" s="117"/>
      <c r="T110" s="201">
        <f>SUM(T111:T116)</f>
        <v>705432.77743838867</v>
      </c>
      <c r="U110" s="201"/>
      <c r="V110" s="201">
        <f>SUM(V111:V116)</f>
        <v>772158.48683179519</v>
      </c>
      <c r="W110" s="201"/>
      <c r="X110" s="201">
        <f t="shared" ref="X110:Z110" si="57">SUM(X111:X116)</f>
        <v>724887</v>
      </c>
      <c r="Y110" s="201"/>
      <c r="Z110" s="201">
        <f t="shared" si="57"/>
        <v>695825.24167580996</v>
      </c>
      <c r="AA110" s="294"/>
      <c r="AB110" s="294"/>
      <c r="AC110" s="226">
        <v>100</v>
      </c>
      <c r="AD110" s="226"/>
      <c r="AE110" s="226">
        <v>99.999999999999986</v>
      </c>
      <c r="AF110" s="226"/>
      <c r="AG110" s="214">
        <v>100.00000000000001</v>
      </c>
      <c r="AH110" s="226"/>
      <c r="AI110" s="226">
        <v>99.999999999999972</v>
      </c>
      <c r="AJ110" s="226"/>
      <c r="AK110" s="226">
        <v>100.00000000000001</v>
      </c>
      <c r="AL110" s="226"/>
      <c r="AM110" s="226">
        <v>100.00000000000001</v>
      </c>
      <c r="AN110" s="226"/>
      <c r="AO110" s="226">
        <v>99.999999999999986</v>
      </c>
      <c r="AP110" s="226"/>
      <c r="AQ110" s="226">
        <v>99.999999999999986</v>
      </c>
      <c r="AR110" s="226"/>
      <c r="AS110" s="214">
        <v>100</v>
      </c>
      <c r="AT110" s="226"/>
      <c r="AU110" s="214">
        <f>SUM(AU111:AU115)</f>
        <v>100</v>
      </c>
      <c r="AV110" s="214"/>
      <c r="AW110" s="214">
        <f t="shared" ref="AW110:BA110" si="58">SUM(AW111:AW115)</f>
        <v>100</v>
      </c>
      <c r="AX110" s="214"/>
      <c r="AY110" s="214">
        <f t="shared" si="58"/>
        <v>99.999999999999986</v>
      </c>
      <c r="AZ110" s="214"/>
      <c r="BA110" s="214">
        <f t="shared" si="58"/>
        <v>100</v>
      </c>
    </row>
    <row r="111" spans="1:54" s="4" customFormat="1" ht="12">
      <c r="A111" s="76" t="s">
        <v>11</v>
      </c>
      <c r="B111" s="200">
        <v>169489</v>
      </c>
      <c r="C111" s="165"/>
      <c r="D111" s="200">
        <v>140800</v>
      </c>
      <c r="E111" s="165"/>
      <c r="F111" s="200">
        <v>123316.74137851421</v>
      </c>
      <c r="G111" s="150"/>
      <c r="H111" s="200">
        <v>123249.255989272</v>
      </c>
      <c r="I111" s="150"/>
      <c r="J111" s="246">
        <v>192671.87662652516</v>
      </c>
      <c r="K111" s="165"/>
      <c r="L111" s="246">
        <v>228182.31063500489</v>
      </c>
      <c r="M111" s="62"/>
      <c r="N111" s="246">
        <v>205799.23608753117</v>
      </c>
      <c r="O111" s="62"/>
      <c r="P111" s="246">
        <v>328057.78736381116</v>
      </c>
      <c r="Q111" s="55"/>
      <c r="R111" s="246">
        <v>331416</v>
      </c>
      <c r="S111" s="55"/>
      <c r="T111" s="246">
        <v>439837.12800501764</v>
      </c>
      <c r="U111" s="55"/>
      <c r="V111" s="246">
        <v>546332.99229079508</v>
      </c>
      <c r="W111" s="293"/>
      <c r="X111" s="246">
        <v>531577</v>
      </c>
      <c r="Y111" s="293"/>
      <c r="Z111" s="200">
        <v>486336.66649999999</v>
      </c>
      <c r="AA111" s="293"/>
      <c r="AB111" s="293"/>
      <c r="AC111" s="220">
        <v>36.817181597600104</v>
      </c>
      <c r="AD111" s="217"/>
      <c r="AE111" s="220">
        <v>38.48740138970134</v>
      </c>
      <c r="AF111" s="217"/>
      <c r="AG111" s="220">
        <v>39.16288587447567</v>
      </c>
      <c r="AH111" s="218"/>
      <c r="AI111" s="220">
        <v>31.659723033129509</v>
      </c>
      <c r="AJ111" s="220"/>
      <c r="AK111" s="220">
        <v>38.959346350399159</v>
      </c>
      <c r="AL111" s="220"/>
      <c r="AM111" s="220">
        <v>35.877051786412835</v>
      </c>
      <c r="AN111" s="220"/>
      <c r="AO111" s="220">
        <v>35.766020553586934</v>
      </c>
      <c r="AP111" s="220"/>
      <c r="AQ111" s="220">
        <v>53.177192049418032</v>
      </c>
      <c r="AR111" s="220"/>
      <c r="AS111" s="220">
        <v>57.361531551646252</v>
      </c>
      <c r="AT111" s="236"/>
      <c r="AU111" s="220">
        <f>T111/($T$110-$T$116)*100</f>
        <v>62.404569477809147</v>
      </c>
      <c r="AV111" s="220"/>
      <c r="AW111" s="220">
        <f>V111/SUM($V$111:$V$115)*100</f>
        <v>70.783562129110393</v>
      </c>
      <c r="AX111" s="220"/>
      <c r="AY111" s="220">
        <f>X111/SUM($X$111:$X$115)*100</f>
        <v>73.338364411970829</v>
      </c>
      <c r="AZ111" s="220"/>
      <c r="BA111" s="220">
        <f>Z111/SUM($Z$111:$Z$115)*100</f>
        <v>69.901972839266989</v>
      </c>
    </row>
    <row r="112" spans="1:54" s="4" customFormat="1" ht="13.5">
      <c r="A112" s="76" t="s">
        <v>156</v>
      </c>
      <c r="B112" s="200">
        <v>58021</v>
      </c>
      <c r="C112" s="165"/>
      <c r="D112" s="200">
        <v>58687</v>
      </c>
      <c r="E112" s="165"/>
      <c r="F112" s="200">
        <v>50894.468211322237</v>
      </c>
      <c r="G112" s="150"/>
      <c r="H112" s="200">
        <v>64744.646087379471</v>
      </c>
      <c r="I112" s="150"/>
      <c r="J112" s="200">
        <v>63749.077058405346</v>
      </c>
      <c r="K112" s="165"/>
      <c r="L112" s="200">
        <v>98531.324545286232</v>
      </c>
      <c r="M112" s="62"/>
      <c r="N112" s="200">
        <v>97624.86400485989</v>
      </c>
      <c r="O112" s="62"/>
      <c r="P112" s="200">
        <v>79755.698036733142</v>
      </c>
      <c r="Q112" s="55"/>
      <c r="R112" s="200">
        <v>72740</v>
      </c>
      <c r="S112" s="55"/>
      <c r="T112" s="246">
        <v>73917.253988051743</v>
      </c>
      <c r="U112" s="55"/>
      <c r="V112" s="246">
        <v>68449.772974000036</v>
      </c>
      <c r="W112" s="293"/>
      <c r="X112" s="246">
        <v>62267</v>
      </c>
      <c r="Y112" s="293"/>
      <c r="Z112" s="200">
        <v>65740.259590000001</v>
      </c>
      <c r="AA112" s="293"/>
      <c r="AB112" s="293"/>
      <c r="AC112" s="220">
        <v>12.603588984974573</v>
      </c>
      <c r="AD112" s="217"/>
      <c r="AE112" s="220">
        <v>16.04197532214064</v>
      </c>
      <c r="AF112" s="217"/>
      <c r="AG112" s="220">
        <v>16.163046703319864</v>
      </c>
      <c r="AH112" s="218"/>
      <c r="AI112" s="220">
        <v>16.631317946315612</v>
      </c>
      <c r="AJ112" s="220"/>
      <c r="AK112" s="220">
        <v>12.890424986366581</v>
      </c>
      <c r="AL112" s="220"/>
      <c r="AM112" s="220">
        <v>15.492057309164553</v>
      </c>
      <c r="AN112" s="220"/>
      <c r="AO112" s="220">
        <v>16.966306381496324</v>
      </c>
      <c r="AP112" s="62"/>
      <c r="AQ112" s="220">
        <v>12.928161546219727</v>
      </c>
      <c r="AR112" s="62"/>
      <c r="AS112" s="220">
        <v>12.589850233744745</v>
      </c>
      <c r="AT112" s="62"/>
      <c r="AU112" s="220">
        <f t="shared" ref="AU112:AU115" si="59">T112/($T$110-$T$116)*100</f>
        <v>10.487460285648323</v>
      </c>
      <c r="AV112" s="62"/>
      <c r="AW112" s="220">
        <f t="shared" ref="AW112:AW115" si="60">V112/SUM($V$111:$V$115)*100</f>
        <v>8.8684352334514251</v>
      </c>
      <c r="AX112" s="220"/>
      <c r="AY112" s="220">
        <f t="shared" ref="AY112:AY115" si="61">X112/SUM($X$111:$X$115)*100</f>
        <v>8.590589767503463</v>
      </c>
      <c r="AZ112" s="220"/>
      <c r="BA112" s="220">
        <f t="shared" ref="BA112:BA115" si="62">Z112/SUM($Z$111:$Z$115)*100</f>
        <v>9.4489561590695761</v>
      </c>
    </row>
    <row r="113" spans="1:54" s="4" customFormat="1" ht="12">
      <c r="A113" s="76" t="s">
        <v>14</v>
      </c>
      <c r="B113" s="200">
        <v>124481</v>
      </c>
      <c r="C113" s="165"/>
      <c r="D113" s="200">
        <v>94746</v>
      </c>
      <c r="E113" s="165"/>
      <c r="F113" s="200">
        <v>85624.006384835302</v>
      </c>
      <c r="G113" s="165"/>
      <c r="H113" s="200">
        <v>110194.95692231487</v>
      </c>
      <c r="I113" s="165"/>
      <c r="J113" s="246">
        <v>129870.37404258741</v>
      </c>
      <c r="K113" s="165"/>
      <c r="L113" s="246">
        <v>153211.37483168149</v>
      </c>
      <c r="M113" s="62"/>
      <c r="N113" s="246">
        <v>143143.45430070988</v>
      </c>
      <c r="O113" s="62"/>
      <c r="P113" s="246">
        <v>109979.61362233506</v>
      </c>
      <c r="Q113" s="55"/>
      <c r="R113" s="246">
        <v>87737</v>
      </c>
      <c r="S113" s="55"/>
      <c r="T113" s="246">
        <v>96441.950007979249</v>
      </c>
      <c r="U113" s="55"/>
      <c r="V113" s="246">
        <v>77736.633224999998</v>
      </c>
      <c r="W113" s="293"/>
      <c r="X113" s="246">
        <v>61804</v>
      </c>
      <c r="Y113" s="293"/>
      <c r="Z113" s="200">
        <v>75500.499320000003</v>
      </c>
      <c r="AA113" s="293"/>
      <c r="AB113" s="293"/>
      <c r="AC113" s="220">
        <v>27.040336437472984</v>
      </c>
      <c r="AD113" s="217"/>
      <c r="AE113" s="220">
        <v>25.898631619805705</v>
      </c>
      <c r="AF113" s="217"/>
      <c r="AG113" s="220">
        <v>27.192440804707573</v>
      </c>
      <c r="AH113" s="218"/>
      <c r="AI113" s="220">
        <v>28.306392503592861</v>
      </c>
      <c r="AJ113" s="220"/>
      <c r="AK113" s="220">
        <v>26.260526297715458</v>
      </c>
      <c r="AL113" s="220"/>
      <c r="AM113" s="220">
        <v>24.089388935570266</v>
      </c>
      <c r="AN113" s="220"/>
      <c r="AO113" s="220">
        <v>24.877020080157671</v>
      </c>
      <c r="AP113" s="62"/>
      <c r="AQ113" s="220">
        <v>17.827368410035358</v>
      </c>
      <c r="AR113" s="62"/>
      <c r="AS113" s="220">
        <v>15.185533268601356</v>
      </c>
      <c r="AT113" s="62"/>
      <c r="AU113" s="220">
        <f t="shared" si="59"/>
        <v>13.683288623555399</v>
      </c>
      <c r="AV113" s="62"/>
      <c r="AW113" s="220">
        <f t="shared" si="60"/>
        <v>10.07165206061886</v>
      </c>
      <c r="AX113" s="220"/>
      <c r="AY113" s="220">
        <f t="shared" si="61"/>
        <v>8.5267125442173874</v>
      </c>
      <c r="AZ113" s="220"/>
      <c r="BA113" s="220">
        <f t="shared" si="62"/>
        <v>10.851811546102571</v>
      </c>
    </row>
    <row r="114" spans="1:54" s="4" customFormat="1" ht="13.5">
      <c r="A114" s="76" t="s">
        <v>155</v>
      </c>
      <c r="B114" s="200">
        <v>104609</v>
      </c>
      <c r="C114" s="165"/>
      <c r="D114" s="200">
        <v>62873</v>
      </c>
      <c r="E114" s="165"/>
      <c r="F114" s="200">
        <v>48606.673324818505</v>
      </c>
      <c r="G114" s="165"/>
      <c r="H114" s="200">
        <v>88900.677702370958</v>
      </c>
      <c r="I114" s="165"/>
      <c r="J114" s="200">
        <v>107596.62573529247</v>
      </c>
      <c r="K114" s="165"/>
      <c r="L114" s="200">
        <v>155376.71528471916</v>
      </c>
      <c r="M114" s="62"/>
      <c r="N114" s="200">
        <v>128144.69679284352</v>
      </c>
      <c r="O114" s="62"/>
      <c r="P114" s="200">
        <v>97839.202956159454</v>
      </c>
      <c r="Q114" s="55"/>
      <c r="R114" s="200">
        <v>85130</v>
      </c>
      <c r="S114" s="55"/>
      <c r="T114" s="246">
        <v>94152.198915292014</v>
      </c>
      <c r="U114" s="55"/>
      <c r="V114" s="246">
        <v>79111.570000000007</v>
      </c>
      <c r="W114" s="293"/>
      <c r="X114" s="246">
        <v>67715</v>
      </c>
      <c r="Y114" s="293"/>
      <c r="Z114" s="200">
        <v>67500.791129999998</v>
      </c>
      <c r="AA114" s="293"/>
      <c r="AB114" s="293"/>
      <c r="AC114" s="220">
        <v>22.723649025856247</v>
      </c>
      <c r="AD114" s="217"/>
      <c r="AE114" s="220">
        <v>17.186210139024805</v>
      </c>
      <c r="AF114" s="217"/>
      <c r="AG114" s="220">
        <v>15.436489635376082</v>
      </c>
      <c r="AH114" s="218"/>
      <c r="AI114" s="220">
        <v>22.836412365520211</v>
      </c>
      <c r="AJ114" s="220"/>
      <c r="AK114" s="220">
        <v>21.756648046155131</v>
      </c>
      <c r="AL114" s="220"/>
      <c r="AM114" s="220">
        <v>24.429844912866034</v>
      </c>
      <c r="AN114" s="220"/>
      <c r="AO114" s="220">
        <v>22.270373527415114</v>
      </c>
      <c r="AP114" s="62"/>
      <c r="AQ114" s="220">
        <v>15.859443933247764</v>
      </c>
      <c r="AR114" s="62"/>
      <c r="AS114" s="220">
        <v>14.734313313152187</v>
      </c>
      <c r="AT114" s="62"/>
      <c r="AU114" s="220">
        <f t="shared" si="59"/>
        <v>13.358416251369345</v>
      </c>
      <c r="AV114" s="62"/>
      <c r="AW114" s="220">
        <f t="shared" si="60"/>
        <v>10.249790529300265</v>
      </c>
      <c r="AX114" s="220"/>
      <c r="AY114" s="220">
        <f t="shared" si="61"/>
        <v>9.3422163602951311</v>
      </c>
      <c r="AZ114" s="220"/>
      <c r="BA114" s="220">
        <f t="shared" si="62"/>
        <v>9.7020002669247507</v>
      </c>
    </row>
    <row r="115" spans="1:54" s="4" customFormat="1" ht="12">
      <c r="A115" s="76" t="s">
        <v>128</v>
      </c>
      <c r="B115" s="200">
        <v>3753</v>
      </c>
      <c r="C115" s="165"/>
      <c r="D115" s="200">
        <v>8728</v>
      </c>
      <c r="E115" s="165"/>
      <c r="F115" s="200">
        <v>6439.7610818614185</v>
      </c>
      <c r="G115" s="165"/>
      <c r="H115" s="200">
        <v>2204.0015279799427</v>
      </c>
      <c r="I115" s="165"/>
      <c r="J115" s="246">
        <v>658.01477197530642</v>
      </c>
      <c r="K115" s="165" t="s">
        <v>71</v>
      </c>
      <c r="L115" s="246">
        <v>710.1521380669974</v>
      </c>
      <c r="M115" s="165" t="s">
        <v>71</v>
      </c>
      <c r="N115" s="246">
        <v>692.09322298850577</v>
      </c>
      <c r="O115" s="165" t="s">
        <v>71</v>
      </c>
      <c r="P115" s="246">
        <v>1282.1583763408514</v>
      </c>
      <c r="Q115" s="165" t="s">
        <v>71</v>
      </c>
      <c r="R115" s="246">
        <v>744</v>
      </c>
      <c r="S115" s="165" t="s">
        <v>71</v>
      </c>
      <c r="T115" s="246">
        <v>467.04859250000004</v>
      </c>
      <c r="U115" s="165" t="s">
        <v>71</v>
      </c>
      <c r="V115" s="246">
        <v>205</v>
      </c>
      <c r="W115" s="165" t="s">
        <v>71</v>
      </c>
      <c r="X115" s="246">
        <v>1465</v>
      </c>
      <c r="Y115" s="165" t="s">
        <v>71</v>
      </c>
      <c r="Z115" s="200">
        <v>662.75720660000002</v>
      </c>
      <c r="AA115" s="165" t="s">
        <v>71</v>
      </c>
      <c r="AB115" s="165"/>
      <c r="AC115" s="220">
        <v>0.81524395409609574</v>
      </c>
      <c r="AD115" s="217"/>
      <c r="AE115" s="220">
        <v>2.3857815293275091</v>
      </c>
      <c r="AF115" s="217"/>
      <c r="AG115" s="220">
        <v>2.0451369821208236</v>
      </c>
      <c r="AH115" s="218"/>
      <c r="AI115" s="220">
        <v>0.56615415144179793</v>
      </c>
      <c r="AJ115" s="220"/>
      <c r="AK115" s="220">
        <v>0.13305431936367823</v>
      </c>
      <c r="AL115" s="220"/>
      <c r="AM115" s="220">
        <v>0.11165705598632376</v>
      </c>
      <c r="AN115" s="220"/>
      <c r="AO115" s="220">
        <v>0.12027945734393748</v>
      </c>
      <c r="AP115" s="62"/>
      <c r="AQ115" s="220">
        <v>0.20783406107910832</v>
      </c>
      <c r="AR115" s="62"/>
      <c r="AS115" s="220">
        <v>0.12877163285545903</v>
      </c>
      <c r="AT115" s="62"/>
      <c r="AU115" s="220">
        <f t="shared" si="59"/>
        <v>6.626536161778214E-2</v>
      </c>
      <c r="AV115" s="62"/>
      <c r="AW115" s="220">
        <f t="shared" si="60"/>
        <v>2.6560047519048783E-2</v>
      </c>
      <c r="AX115" s="220"/>
      <c r="AY115" s="220">
        <f t="shared" si="61"/>
        <v>0.2021169160131783</v>
      </c>
      <c r="AZ115" s="220"/>
      <c r="BA115" s="220">
        <f t="shared" si="62"/>
        <v>9.525918863611256E-2</v>
      </c>
    </row>
    <row r="116" spans="1:54" s="3" customFormat="1" ht="12">
      <c r="A116" s="79" t="s">
        <v>3</v>
      </c>
      <c r="B116" s="200">
        <v>416</v>
      </c>
      <c r="C116" s="165" t="s">
        <v>71</v>
      </c>
      <c r="D116" s="197">
        <v>0</v>
      </c>
      <c r="E116" s="165"/>
      <c r="F116" s="200">
        <v>0</v>
      </c>
      <c r="G116" s="165"/>
      <c r="H116" s="200">
        <v>139</v>
      </c>
      <c r="I116" s="165" t="s">
        <v>71</v>
      </c>
      <c r="J116" s="246">
        <v>304.92772146904014</v>
      </c>
      <c r="K116" s="165" t="s">
        <v>71</v>
      </c>
      <c r="L116" s="246">
        <v>0</v>
      </c>
      <c r="M116" s="165"/>
      <c r="N116" s="246">
        <v>118.26360000000001</v>
      </c>
      <c r="O116" s="165" t="s">
        <v>71</v>
      </c>
      <c r="P116" s="246">
        <v>11.27529</v>
      </c>
      <c r="Q116" s="165" t="s">
        <v>71</v>
      </c>
      <c r="R116" s="246">
        <v>1337</v>
      </c>
      <c r="S116" s="165" t="s">
        <v>71</v>
      </c>
      <c r="T116" s="246">
        <v>617.1979295479864</v>
      </c>
      <c r="U116" s="165" t="s">
        <v>71</v>
      </c>
      <c r="V116" s="246">
        <v>322.51834200000002</v>
      </c>
      <c r="W116" s="165" t="s">
        <v>71</v>
      </c>
      <c r="X116" s="246">
        <v>59</v>
      </c>
      <c r="Y116" s="165" t="s">
        <v>71</v>
      </c>
      <c r="Z116" s="200">
        <v>84.267929210000005</v>
      </c>
      <c r="AA116" s="165" t="s">
        <v>71</v>
      </c>
      <c r="AB116" s="165"/>
      <c r="AC116" s="216" t="s">
        <v>80</v>
      </c>
      <c r="AD116" s="220"/>
      <c r="AE116" s="216">
        <v>0</v>
      </c>
      <c r="AF116" s="220"/>
      <c r="AG116" s="217">
        <v>0</v>
      </c>
      <c r="AH116" s="224"/>
      <c r="AI116" s="216" t="s">
        <v>80</v>
      </c>
      <c r="AJ116" s="223"/>
      <c r="AK116" s="216" t="s">
        <v>80</v>
      </c>
      <c r="AL116" s="216"/>
      <c r="AM116" s="217">
        <v>0</v>
      </c>
      <c r="AN116" s="217"/>
      <c r="AO116" s="216" t="s">
        <v>80</v>
      </c>
      <c r="AP116" s="144"/>
      <c r="AQ116" s="216" t="s">
        <v>80</v>
      </c>
      <c r="AR116" s="144"/>
      <c r="AS116" s="216" t="s">
        <v>80</v>
      </c>
      <c r="AT116" s="144"/>
      <c r="AU116" s="216" t="s">
        <v>80</v>
      </c>
      <c r="AV116" s="144"/>
      <c r="AW116" s="216" t="s">
        <v>80</v>
      </c>
      <c r="AX116" s="216"/>
      <c r="AY116" s="216" t="s">
        <v>80</v>
      </c>
      <c r="AZ116" s="216"/>
      <c r="BA116" s="216" t="s">
        <v>80</v>
      </c>
    </row>
    <row r="117" spans="1:54" s="4" customFormat="1" ht="6.6" customHeight="1" thickBot="1">
      <c r="A117" s="77"/>
      <c r="B117" s="48"/>
      <c r="C117" s="306"/>
      <c r="D117" s="63"/>
      <c r="E117" s="295"/>
      <c r="F117" s="155"/>
      <c r="G117" s="295"/>
      <c r="H117" s="78"/>
      <c r="I117" s="295"/>
      <c r="J117" s="78"/>
      <c r="K117" s="295"/>
      <c r="L117" s="295"/>
      <c r="M117" s="295"/>
      <c r="N117" s="295"/>
      <c r="O117" s="295"/>
      <c r="P117" s="295"/>
      <c r="Q117" s="295"/>
      <c r="R117" s="295"/>
      <c r="S117" s="295"/>
      <c r="T117" s="295"/>
      <c r="U117" s="295"/>
      <c r="V117" s="295"/>
      <c r="W117" s="295"/>
      <c r="X117" s="295"/>
      <c r="Y117" s="295"/>
      <c r="Z117" s="295"/>
      <c r="AA117" s="295"/>
      <c r="AB117" s="295"/>
      <c r="AC117" s="72"/>
      <c r="AD117" s="83"/>
      <c r="AE117" s="61"/>
      <c r="AF117" s="83"/>
      <c r="AG117" s="69"/>
      <c r="AH117" s="69"/>
      <c r="AI117" s="61"/>
      <c r="AJ117" s="61"/>
      <c r="AK117" s="61"/>
      <c r="AL117" s="61"/>
      <c r="AM117" s="61"/>
      <c r="AN117" s="61"/>
      <c r="AO117" s="61"/>
      <c r="AP117" s="71"/>
      <c r="AQ117" s="61"/>
      <c r="AR117" s="71"/>
      <c r="AS117" s="61"/>
      <c r="AT117" s="49"/>
      <c r="AU117" s="61"/>
      <c r="AV117" s="49"/>
      <c r="AW117" s="61"/>
      <c r="AX117" s="61"/>
      <c r="AY117" s="49"/>
      <c r="AZ117" s="49"/>
      <c r="BA117" s="49"/>
      <c r="BB117" s="49"/>
    </row>
    <row r="118" spans="1:54" ht="6.6" customHeight="1">
      <c r="A118" s="309"/>
      <c r="B118" s="310"/>
      <c r="C118" s="311"/>
      <c r="D118" s="312"/>
      <c r="E118" s="313"/>
      <c r="AC118" s="310"/>
      <c r="AD118" s="317"/>
      <c r="AE118" s="312"/>
      <c r="AF118" s="317"/>
    </row>
    <row r="119" spans="1:54" s="103" customFormat="1" ht="11.25">
      <c r="A119" s="123" t="s">
        <v>169</v>
      </c>
      <c r="B119" s="122"/>
      <c r="C119" s="307"/>
      <c r="D119" s="122"/>
      <c r="E119" s="296"/>
      <c r="F119" s="170"/>
      <c r="G119" s="296"/>
      <c r="H119" s="122"/>
      <c r="I119" s="296"/>
      <c r="J119" s="122"/>
      <c r="K119" s="296"/>
      <c r="L119" s="296"/>
      <c r="M119" s="296"/>
      <c r="N119" s="296"/>
      <c r="O119" s="296"/>
      <c r="P119" s="296"/>
      <c r="Q119" s="296"/>
      <c r="R119" s="296"/>
      <c r="S119" s="296"/>
      <c r="T119" s="296"/>
      <c r="U119" s="296"/>
      <c r="V119" s="296"/>
      <c r="W119" s="296"/>
      <c r="X119" s="296"/>
      <c r="Y119" s="296"/>
      <c r="Z119" s="296"/>
      <c r="AA119" s="296"/>
      <c r="AB119" s="296"/>
      <c r="AC119" s="122"/>
      <c r="AD119" s="122"/>
      <c r="AE119" s="122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</row>
    <row r="120" spans="1:54" s="103" customFormat="1" ht="11.25">
      <c r="A120" s="123" t="s">
        <v>170</v>
      </c>
      <c r="B120" s="122"/>
      <c r="C120" s="307"/>
      <c r="D120" s="122"/>
      <c r="E120" s="296"/>
      <c r="F120" s="170"/>
      <c r="G120" s="296"/>
      <c r="H120" s="122"/>
      <c r="I120" s="296"/>
      <c r="J120" s="122"/>
      <c r="K120" s="296"/>
      <c r="L120" s="296"/>
      <c r="M120" s="296"/>
      <c r="N120" s="296"/>
      <c r="O120" s="296"/>
      <c r="P120" s="296"/>
      <c r="Q120" s="296"/>
      <c r="R120" s="296"/>
      <c r="S120" s="296"/>
      <c r="T120" s="296"/>
      <c r="U120" s="296"/>
      <c r="V120" s="296"/>
      <c r="W120" s="296"/>
      <c r="X120" s="296"/>
      <c r="Y120" s="296"/>
      <c r="Z120" s="296"/>
      <c r="AA120" s="296"/>
      <c r="AB120" s="296"/>
      <c r="AC120" s="122"/>
      <c r="AD120" s="122"/>
      <c r="AE120" s="122"/>
      <c r="AF120" s="122"/>
      <c r="AG120" s="122"/>
      <c r="AH120" s="122"/>
      <c r="AI120" s="122"/>
      <c r="AJ120" s="122"/>
      <c r="AK120" s="122"/>
      <c r="AL120" s="122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2"/>
      <c r="AW120" s="122"/>
      <c r="AX120" s="122"/>
    </row>
    <row r="121" spans="1:54" s="103" customFormat="1" ht="11.25">
      <c r="A121" s="66" t="s">
        <v>153</v>
      </c>
      <c r="B121" s="105"/>
      <c r="C121" s="272"/>
      <c r="D121" s="105"/>
      <c r="E121" s="298"/>
      <c r="F121" s="172"/>
      <c r="G121" s="298"/>
      <c r="H121" s="105"/>
      <c r="I121" s="298"/>
      <c r="J121" s="105"/>
      <c r="K121" s="298"/>
      <c r="L121" s="298"/>
      <c r="M121" s="298"/>
      <c r="N121" s="298"/>
      <c r="O121" s="298"/>
      <c r="P121" s="298"/>
      <c r="Q121" s="298"/>
      <c r="R121" s="298"/>
      <c r="S121" s="298"/>
      <c r="T121" s="298"/>
      <c r="U121" s="298"/>
      <c r="V121" s="298"/>
      <c r="W121" s="298"/>
      <c r="X121" s="298"/>
      <c r="Y121" s="298"/>
      <c r="Z121" s="298"/>
      <c r="AA121" s="298"/>
      <c r="AB121" s="298"/>
      <c r="AC121" s="105"/>
      <c r="AD121" s="105"/>
      <c r="AE121" s="105"/>
      <c r="AF121" s="105"/>
      <c r="AG121" s="105"/>
      <c r="AH121" s="105"/>
    </row>
    <row r="122" spans="1:54" s="103" customFormat="1" ht="11.25">
      <c r="A122" s="66" t="s">
        <v>174</v>
      </c>
      <c r="B122" s="105"/>
      <c r="C122" s="272"/>
      <c r="D122" s="105"/>
      <c r="E122" s="298"/>
      <c r="F122" s="172"/>
      <c r="G122" s="298"/>
      <c r="H122" s="105"/>
      <c r="I122" s="298"/>
      <c r="J122" s="105"/>
      <c r="K122" s="298"/>
      <c r="L122" s="298"/>
      <c r="M122" s="298"/>
      <c r="N122" s="298"/>
      <c r="O122" s="298"/>
      <c r="P122" s="298"/>
      <c r="Q122" s="298"/>
      <c r="R122" s="298"/>
      <c r="S122" s="298"/>
      <c r="T122" s="298"/>
      <c r="U122" s="298"/>
      <c r="V122" s="298"/>
      <c r="W122" s="298"/>
      <c r="X122" s="298"/>
      <c r="Y122" s="298"/>
      <c r="Z122" s="298"/>
      <c r="AA122" s="298"/>
      <c r="AB122" s="298"/>
      <c r="AC122" s="105"/>
      <c r="AD122" s="105"/>
      <c r="AE122" s="105"/>
      <c r="AF122" s="105"/>
      <c r="AG122" s="105"/>
      <c r="AH122" s="105"/>
    </row>
    <row r="123" spans="1:54" s="103" customFormat="1" ht="11.25" customHeight="1">
      <c r="A123" s="504" t="s">
        <v>157</v>
      </c>
      <c r="B123" s="504"/>
      <c r="C123" s="504"/>
      <c r="D123" s="504"/>
      <c r="E123" s="504"/>
      <c r="F123" s="504"/>
      <c r="G123" s="504"/>
      <c r="H123" s="504"/>
      <c r="I123" s="504"/>
      <c r="J123" s="504"/>
      <c r="K123" s="504"/>
      <c r="L123" s="504"/>
      <c r="M123" s="504"/>
      <c r="N123" s="504"/>
      <c r="O123" s="504"/>
      <c r="P123" s="504"/>
      <c r="Q123" s="504"/>
      <c r="R123" s="504"/>
      <c r="S123" s="504"/>
      <c r="T123" s="504"/>
      <c r="U123" s="504"/>
      <c r="V123" s="504"/>
      <c r="W123" s="504"/>
      <c r="X123" s="504"/>
      <c r="Y123" s="504"/>
      <c r="Z123" s="504"/>
      <c r="AA123" s="504"/>
      <c r="AB123" s="504"/>
      <c r="AC123" s="504"/>
      <c r="AD123" s="504"/>
      <c r="AE123" s="504"/>
      <c r="AF123" s="504"/>
      <c r="AG123" s="504"/>
      <c r="AH123" s="504"/>
      <c r="AI123" s="504"/>
      <c r="AJ123" s="504"/>
      <c r="AK123" s="504"/>
      <c r="AL123" s="504"/>
      <c r="AM123" s="504"/>
      <c r="AN123" s="504"/>
      <c r="AO123" s="504"/>
      <c r="AP123" s="504"/>
      <c r="AQ123" s="431"/>
      <c r="AR123" s="431"/>
      <c r="AS123" s="431"/>
      <c r="AT123" s="431"/>
      <c r="AU123" s="437"/>
      <c r="AV123" s="437"/>
      <c r="AW123" s="437"/>
      <c r="AX123" s="457"/>
    </row>
    <row r="124" spans="1:54" s="103" customFormat="1" ht="11.25">
      <c r="A124" s="104" t="s">
        <v>79</v>
      </c>
      <c r="B124" s="120"/>
      <c r="C124" s="308"/>
      <c r="D124" s="120"/>
      <c r="E124" s="297"/>
      <c r="F124" s="171"/>
      <c r="G124" s="299"/>
      <c r="H124" s="121"/>
      <c r="I124" s="299"/>
      <c r="J124" s="121"/>
      <c r="K124" s="299"/>
      <c r="L124" s="299"/>
      <c r="M124" s="299"/>
      <c r="N124" s="299"/>
      <c r="O124" s="299"/>
      <c r="P124" s="299"/>
      <c r="Q124" s="299"/>
      <c r="R124" s="299"/>
      <c r="S124" s="299"/>
      <c r="T124" s="299"/>
      <c r="U124" s="299"/>
      <c r="V124" s="299"/>
      <c r="W124" s="299"/>
      <c r="X124" s="299"/>
      <c r="Y124" s="299"/>
      <c r="Z124" s="299"/>
      <c r="AA124" s="299"/>
      <c r="AB124" s="299"/>
      <c r="AG124" s="121"/>
      <c r="AH124" s="121"/>
    </row>
    <row r="125" spans="1:54" s="103" customFormat="1" ht="11.25">
      <c r="A125" s="103" t="s">
        <v>124</v>
      </c>
      <c r="B125" s="105"/>
      <c r="C125" s="272"/>
      <c r="D125" s="105"/>
      <c r="E125" s="298"/>
      <c r="F125" s="172"/>
      <c r="G125" s="298"/>
      <c r="H125" s="106"/>
      <c r="I125" s="298"/>
      <c r="J125" s="106"/>
      <c r="K125" s="298"/>
      <c r="L125" s="298"/>
      <c r="M125" s="298"/>
      <c r="N125" s="298"/>
      <c r="O125" s="298"/>
      <c r="P125" s="298"/>
      <c r="Q125" s="298"/>
      <c r="R125" s="298"/>
      <c r="S125" s="298"/>
      <c r="T125" s="298"/>
      <c r="U125" s="298"/>
      <c r="V125" s="298"/>
      <c r="W125" s="298"/>
      <c r="X125" s="298"/>
      <c r="Y125" s="298"/>
      <c r="Z125" s="298"/>
      <c r="AA125" s="298"/>
      <c r="AB125" s="298"/>
    </row>
    <row r="126" spans="1:54" s="103" customFormat="1" ht="11.25">
      <c r="A126" s="103" t="s">
        <v>177</v>
      </c>
      <c r="C126" s="271"/>
      <c r="E126" s="299"/>
      <c r="F126" s="171"/>
      <c r="G126" s="299"/>
      <c r="I126" s="299"/>
      <c r="K126" s="299"/>
      <c r="L126" s="299"/>
      <c r="M126" s="299"/>
      <c r="N126" s="299"/>
      <c r="O126" s="299"/>
      <c r="P126" s="299"/>
      <c r="Q126" s="299"/>
      <c r="R126" s="299"/>
      <c r="S126" s="299"/>
      <c r="T126" s="299"/>
      <c r="U126" s="299"/>
      <c r="V126" s="299"/>
      <c r="W126" s="299"/>
      <c r="X126" s="299"/>
      <c r="Y126" s="299"/>
      <c r="Z126" s="299"/>
      <c r="AA126" s="299"/>
      <c r="AB126" s="299"/>
    </row>
    <row r="127" spans="1:54">
      <c r="A127" s="317"/>
      <c r="B127" s="317"/>
      <c r="C127" s="311"/>
      <c r="D127" s="317"/>
      <c r="E127" s="313"/>
      <c r="AC127" s="317"/>
      <c r="AD127" s="317"/>
      <c r="AE127" s="317"/>
      <c r="AF127" s="317"/>
    </row>
    <row r="128" spans="1:54">
      <c r="A128" s="317"/>
      <c r="B128" s="317"/>
      <c r="C128" s="311"/>
      <c r="D128" s="317"/>
      <c r="E128" s="313"/>
      <c r="L128" s="246"/>
      <c r="AC128" s="317"/>
      <c r="AD128" s="317"/>
      <c r="AE128" s="317"/>
      <c r="AF128" s="317"/>
    </row>
    <row r="129" spans="1:34">
      <c r="A129" s="317"/>
      <c r="B129" s="317"/>
      <c r="C129" s="311"/>
      <c r="D129" s="317"/>
      <c r="E129" s="313"/>
      <c r="AC129" s="317"/>
      <c r="AD129" s="317"/>
      <c r="AE129" s="317"/>
      <c r="AF129" s="317"/>
    </row>
    <row r="130" spans="1:34">
      <c r="A130" s="317"/>
      <c r="B130" s="317"/>
      <c r="C130" s="311"/>
      <c r="D130" s="317"/>
      <c r="E130" s="313"/>
      <c r="AC130" s="317"/>
      <c r="AD130" s="317"/>
      <c r="AE130" s="317"/>
      <c r="AF130" s="317"/>
    </row>
    <row r="131" spans="1:34">
      <c r="A131" s="317"/>
      <c r="B131" s="317"/>
      <c r="C131" s="311"/>
      <c r="D131" s="317"/>
      <c r="E131" s="313"/>
      <c r="AC131" s="317"/>
      <c r="AD131" s="317"/>
      <c r="AE131" s="317"/>
      <c r="AF131" s="317"/>
    </row>
    <row r="132" spans="1:34">
      <c r="A132" s="317"/>
      <c r="B132" s="317"/>
      <c r="C132" s="311"/>
      <c r="D132" s="317"/>
      <c r="E132" s="313"/>
      <c r="AC132" s="317"/>
      <c r="AD132" s="317"/>
      <c r="AE132" s="317"/>
      <c r="AF132" s="317"/>
    </row>
    <row r="133" spans="1:34">
      <c r="A133" s="317"/>
      <c r="B133" s="317"/>
      <c r="C133" s="311"/>
      <c r="D133" s="317"/>
      <c r="E133" s="313"/>
      <c r="AC133" s="317"/>
      <c r="AD133" s="317"/>
      <c r="AE133" s="317"/>
      <c r="AF133" s="317"/>
    </row>
    <row r="134" spans="1:34">
      <c r="A134" s="317"/>
      <c r="B134" s="317"/>
      <c r="C134" s="311"/>
      <c r="D134" s="317"/>
      <c r="E134" s="313"/>
      <c r="AC134" s="317"/>
      <c r="AD134" s="317"/>
      <c r="AE134" s="317"/>
      <c r="AF134" s="317"/>
    </row>
    <row r="135" spans="1:34">
      <c r="A135" s="317"/>
      <c r="B135" s="317"/>
      <c r="C135" s="311"/>
      <c r="D135" s="317"/>
      <c r="E135" s="313"/>
      <c r="AC135" s="317"/>
      <c r="AD135" s="317"/>
      <c r="AE135" s="317"/>
      <c r="AF135" s="317"/>
    </row>
    <row r="136" spans="1:34">
      <c r="A136" s="317"/>
      <c r="B136" s="317"/>
      <c r="C136" s="311"/>
      <c r="D136" s="317"/>
      <c r="E136" s="313"/>
      <c r="AC136" s="317"/>
      <c r="AD136" s="317"/>
      <c r="AE136" s="317"/>
      <c r="AF136" s="317"/>
    </row>
    <row r="137" spans="1:34">
      <c r="A137" s="317"/>
      <c r="B137" s="317"/>
      <c r="C137" s="311"/>
      <c r="D137" s="317"/>
      <c r="E137" s="313"/>
      <c r="AC137" s="317"/>
      <c r="AD137" s="317"/>
      <c r="AE137" s="317"/>
      <c r="AF137" s="317"/>
      <c r="AG137" s="291"/>
      <c r="AH137" s="291"/>
    </row>
    <row r="138" spans="1:34">
      <c r="A138" s="317"/>
      <c r="B138" s="317"/>
      <c r="C138" s="311"/>
      <c r="D138" s="317"/>
      <c r="E138" s="313"/>
      <c r="AC138" s="317"/>
      <c r="AD138" s="317"/>
      <c r="AE138" s="317"/>
      <c r="AF138" s="317"/>
      <c r="AG138" s="291"/>
      <c r="AH138" s="291"/>
    </row>
    <row r="139" spans="1:34">
      <c r="A139" s="317"/>
      <c r="B139" s="317"/>
      <c r="C139" s="311"/>
      <c r="D139" s="317"/>
      <c r="E139" s="313"/>
      <c r="AC139" s="317"/>
      <c r="AD139" s="317"/>
      <c r="AE139" s="317"/>
      <c r="AF139" s="317"/>
      <c r="AG139" s="291"/>
      <c r="AH139" s="291"/>
    </row>
    <row r="140" spans="1:34">
      <c r="A140" s="317"/>
      <c r="B140" s="317"/>
      <c r="C140" s="311"/>
      <c r="D140" s="317"/>
      <c r="E140" s="313"/>
      <c r="AC140" s="317"/>
      <c r="AD140" s="317"/>
      <c r="AE140" s="317"/>
      <c r="AF140" s="317"/>
      <c r="AG140" s="291"/>
      <c r="AH140" s="291"/>
    </row>
    <row r="141" spans="1:34">
      <c r="A141" s="317"/>
      <c r="B141" s="317"/>
      <c r="C141" s="311"/>
      <c r="D141" s="317"/>
      <c r="E141" s="313"/>
      <c r="AC141" s="317"/>
      <c r="AD141" s="317"/>
      <c r="AE141" s="317"/>
      <c r="AF141" s="317"/>
      <c r="AG141" s="291"/>
      <c r="AH141" s="291"/>
    </row>
    <row r="142" spans="1:34">
      <c r="A142" s="317"/>
      <c r="B142" s="317"/>
      <c r="C142" s="311"/>
      <c r="D142" s="317"/>
      <c r="E142" s="313"/>
      <c r="AC142" s="317"/>
      <c r="AD142" s="317"/>
      <c r="AE142" s="317"/>
      <c r="AF142" s="317"/>
      <c r="AG142" s="291"/>
      <c r="AH142" s="291"/>
    </row>
    <row r="143" spans="1:34">
      <c r="A143" s="317"/>
      <c r="B143" s="317"/>
      <c r="C143" s="311"/>
      <c r="D143" s="317"/>
      <c r="E143" s="313"/>
      <c r="AC143" s="317"/>
      <c r="AD143" s="317"/>
      <c r="AE143" s="317"/>
      <c r="AF143" s="317"/>
      <c r="AG143" s="291"/>
      <c r="AH143" s="291"/>
    </row>
    <row r="144" spans="1:34">
      <c r="A144" s="317"/>
      <c r="B144" s="317"/>
      <c r="C144" s="311"/>
      <c r="D144" s="317"/>
      <c r="E144" s="313"/>
      <c r="AC144" s="317"/>
      <c r="AD144" s="317"/>
      <c r="AE144" s="317"/>
      <c r="AF144" s="317"/>
      <c r="AG144" s="291"/>
      <c r="AH144" s="291"/>
    </row>
    <row r="145" spans="1:34">
      <c r="A145" s="317"/>
      <c r="B145" s="317"/>
      <c r="C145" s="311"/>
      <c r="D145" s="317"/>
      <c r="E145" s="313"/>
      <c r="AC145" s="317"/>
      <c r="AD145" s="317"/>
      <c r="AE145" s="317"/>
      <c r="AF145" s="317"/>
      <c r="AG145" s="291"/>
      <c r="AH145" s="291"/>
    </row>
    <row r="146" spans="1:34">
      <c r="A146" s="317"/>
      <c r="B146" s="317"/>
      <c r="C146" s="311"/>
      <c r="D146" s="317"/>
      <c r="E146" s="313"/>
      <c r="AC146" s="317"/>
      <c r="AD146" s="317"/>
      <c r="AE146" s="317"/>
      <c r="AF146" s="317"/>
      <c r="AG146" s="291"/>
      <c r="AH146" s="291"/>
    </row>
    <row r="147" spans="1:34">
      <c r="A147" s="317"/>
      <c r="B147" s="317"/>
      <c r="C147" s="311"/>
      <c r="D147" s="317"/>
      <c r="E147" s="313"/>
      <c r="AC147" s="317"/>
      <c r="AD147" s="317"/>
      <c r="AE147" s="317"/>
      <c r="AF147" s="317"/>
      <c r="AG147" s="291"/>
      <c r="AH147" s="291"/>
    </row>
    <row r="148" spans="1:34">
      <c r="A148" s="317"/>
      <c r="B148" s="317"/>
      <c r="C148" s="311"/>
      <c r="D148" s="317"/>
      <c r="E148" s="313"/>
      <c r="AC148" s="317"/>
      <c r="AD148" s="317"/>
      <c r="AE148" s="317"/>
      <c r="AF148" s="317"/>
      <c r="AG148" s="291"/>
      <c r="AH148" s="291"/>
    </row>
    <row r="149" spans="1:34">
      <c r="A149" s="317"/>
      <c r="B149" s="317"/>
      <c r="C149" s="311"/>
      <c r="D149" s="317"/>
      <c r="E149" s="313"/>
      <c r="AC149" s="317"/>
      <c r="AD149" s="317"/>
      <c r="AE149" s="317"/>
      <c r="AF149" s="317"/>
      <c r="AG149" s="291"/>
      <c r="AH149" s="291"/>
    </row>
    <row r="150" spans="1:34">
      <c r="A150" s="317"/>
      <c r="B150" s="317"/>
      <c r="C150" s="311"/>
      <c r="D150" s="317"/>
      <c r="E150" s="313"/>
      <c r="AC150" s="317"/>
      <c r="AD150" s="317"/>
      <c r="AE150" s="317"/>
      <c r="AF150" s="317"/>
      <c r="AG150" s="291"/>
      <c r="AH150" s="291"/>
    </row>
    <row r="151" spans="1:34">
      <c r="A151" s="317"/>
      <c r="B151" s="317"/>
      <c r="C151" s="311"/>
      <c r="D151" s="317"/>
      <c r="E151" s="313"/>
      <c r="AC151" s="317"/>
      <c r="AD151" s="317"/>
      <c r="AE151" s="317"/>
      <c r="AF151" s="317"/>
      <c r="AG151" s="291"/>
      <c r="AH151" s="291"/>
    </row>
    <row r="152" spans="1:34">
      <c r="A152" s="317"/>
      <c r="B152" s="317"/>
      <c r="C152" s="311"/>
      <c r="D152" s="317"/>
      <c r="E152" s="313"/>
      <c r="AC152" s="317"/>
      <c r="AD152" s="317"/>
      <c r="AE152" s="317"/>
      <c r="AF152" s="317"/>
      <c r="AG152" s="291"/>
      <c r="AH152" s="291"/>
    </row>
    <row r="153" spans="1:34">
      <c r="A153" s="317"/>
      <c r="B153" s="317"/>
      <c r="C153" s="311"/>
      <c r="D153" s="317"/>
      <c r="E153" s="313"/>
      <c r="AC153" s="317"/>
      <c r="AD153" s="317"/>
      <c r="AE153" s="317"/>
      <c r="AF153" s="317"/>
      <c r="AG153" s="291"/>
      <c r="AH153" s="291"/>
    </row>
    <row r="154" spans="1:34">
      <c r="A154" s="317"/>
      <c r="B154" s="317"/>
      <c r="C154" s="311"/>
      <c r="D154" s="317"/>
      <c r="E154" s="313"/>
      <c r="AC154" s="317"/>
      <c r="AD154" s="317"/>
      <c r="AE154" s="317"/>
      <c r="AF154" s="317"/>
      <c r="AG154" s="291"/>
      <c r="AH154" s="291"/>
    </row>
    <row r="155" spans="1:34">
      <c r="A155" s="317"/>
      <c r="B155" s="317"/>
      <c r="C155" s="311"/>
      <c r="D155" s="317"/>
      <c r="E155" s="313"/>
      <c r="AC155" s="317"/>
      <c r="AD155" s="317"/>
      <c r="AE155" s="317"/>
      <c r="AF155" s="317"/>
      <c r="AG155" s="291"/>
      <c r="AH155" s="291"/>
    </row>
    <row r="156" spans="1:34">
      <c r="A156" s="317"/>
      <c r="B156" s="317"/>
      <c r="C156" s="311"/>
      <c r="D156" s="317"/>
      <c r="E156" s="313"/>
      <c r="AC156" s="317"/>
      <c r="AD156" s="317"/>
      <c r="AE156" s="317"/>
      <c r="AF156" s="317"/>
      <c r="AG156" s="291"/>
      <c r="AH156" s="291"/>
    </row>
    <row r="157" spans="1:34">
      <c r="A157" s="317"/>
      <c r="B157" s="317"/>
      <c r="C157" s="311"/>
      <c r="D157" s="317"/>
      <c r="E157" s="313"/>
      <c r="AC157" s="317"/>
      <c r="AD157" s="317"/>
      <c r="AE157" s="317"/>
      <c r="AF157" s="317"/>
      <c r="AG157" s="291"/>
      <c r="AH157" s="291"/>
    </row>
    <row r="158" spans="1:34">
      <c r="A158" s="317"/>
      <c r="B158" s="317"/>
      <c r="C158" s="311"/>
      <c r="D158" s="317"/>
      <c r="E158" s="313"/>
      <c r="AC158" s="317"/>
      <c r="AD158" s="317"/>
      <c r="AE158" s="317"/>
      <c r="AF158" s="317"/>
      <c r="AG158" s="291"/>
      <c r="AH158" s="291"/>
    </row>
    <row r="159" spans="1:34">
      <c r="A159" s="317"/>
      <c r="B159" s="317"/>
      <c r="C159" s="311"/>
      <c r="D159" s="317"/>
      <c r="E159" s="313"/>
      <c r="AC159" s="317"/>
      <c r="AD159" s="317"/>
      <c r="AE159" s="317"/>
      <c r="AF159" s="317"/>
      <c r="AG159" s="291"/>
      <c r="AH159" s="291"/>
    </row>
    <row r="160" spans="1:34">
      <c r="A160" s="317"/>
      <c r="B160" s="317"/>
      <c r="C160" s="311"/>
      <c r="D160" s="317"/>
      <c r="E160" s="313"/>
      <c r="AC160" s="317"/>
      <c r="AD160" s="317"/>
      <c r="AE160" s="317"/>
      <c r="AF160" s="317"/>
      <c r="AG160" s="291"/>
      <c r="AH160" s="291"/>
    </row>
    <row r="161" spans="1:34">
      <c r="A161" s="317"/>
      <c r="B161" s="317"/>
      <c r="C161" s="311"/>
      <c r="D161" s="317"/>
      <c r="E161" s="313"/>
      <c r="AC161" s="317"/>
      <c r="AD161" s="317"/>
      <c r="AE161" s="317"/>
      <c r="AF161" s="317"/>
      <c r="AG161" s="291"/>
      <c r="AH161" s="291"/>
    </row>
    <row r="162" spans="1:34">
      <c r="A162" s="317"/>
      <c r="B162" s="317"/>
      <c r="C162" s="311"/>
      <c r="D162" s="317"/>
      <c r="E162" s="313"/>
      <c r="AC162" s="317"/>
      <c r="AD162" s="317"/>
      <c r="AE162" s="317"/>
      <c r="AF162" s="317"/>
      <c r="AG162" s="291"/>
      <c r="AH162" s="291"/>
    </row>
    <row r="163" spans="1:34">
      <c r="A163" s="317"/>
      <c r="B163" s="317"/>
      <c r="C163" s="311"/>
      <c r="D163" s="317"/>
      <c r="E163" s="313"/>
      <c r="AC163" s="317"/>
      <c r="AD163" s="317"/>
      <c r="AE163" s="317"/>
      <c r="AF163" s="317"/>
      <c r="AG163" s="291"/>
      <c r="AH163" s="291"/>
    </row>
    <row r="164" spans="1:34">
      <c r="A164" s="317"/>
      <c r="B164" s="317"/>
      <c r="C164" s="311"/>
      <c r="D164" s="317"/>
      <c r="E164" s="313"/>
      <c r="AC164" s="317"/>
      <c r="AD164" s="317"/>
      <c r="AE164" s="317"/>
      <c r="AF164" s="317"/>
      <c r="AG164" s="291"/>
      <c r="AH164" s="291"/>
    </row>
    <row r="165" spans="1:34">
      <c r="A165" s="317"/>
      <c r="B165" s="317"/>
      <c r="C165" s="311"/>
      <c r="D165" s="317"/>
      <c r="E165" s="313"/>
      <c r="AC165" s="317"/>
      <c r="AD165" s="317"/>
      <c r="AE165" s="317"/>
      <c r="AF165" s="317"/>
      <c r="AG165" s="291"/>
      <c r="AH165" s="291"/>
    </row>
    <row r="166" spans="1:34">
      <c r="A166" s="317"/>
      <c r="B166" s="317"/>
      <c r="C166" s="311"/>
      <c r="D166" s="317"/>
      <c r="E166" s="313"/>
      <c r="AG166" s="291"/>
      <c r="AH166" s="291"/>
    </row>
    <row r="167" spans="1:34">
      <c r="A167" s="317"/>
      <c r="AG167" s="291"/>
      <c r="AH167" s="291"/>
    </row>
    <row r="168" spans="1:34">
      <c r="A168" s="317"/>
      <c r="AG168" s="291"/>
      <c r="AH168" s="291"/>
    </row>
    <row r="169" spans="1:34">
      <c r="A169" s="317"/>
      <c r="H169" s="291"/>
      <c r="J169" s="291"/>
      <c r="AG169" s="291"/>
      <c r="AH169" s="291"/>
    </row>
  </sheetData>
  <sortState ref="A37:S51">
    <sortCondition descending="1" ref="R37:R51"/>
  </sortState>
  <mergeCells count="32">
    <mergeCell ref="V10:W10"/>
    <mergeCell ref="Z10:AA10"/>
    <mergeCell ref="A1:BB1"/>
    <mergeCell ref="AC7:BB7"/>
    <mergeCell ref="B3:BB4"/>
    <mergeCell ref="AS10:AT10"/>
    <mergeCell ref="AO10:AP10"/>
    <mergeCell ref="T10:U10"/>
    <mergeCell ref="A4:A10"/>
    <mergeCell ref="B10:C10"/>
    <mergeCell ref="D10:E10"/>
    <mergeCell ref="F10:G10"/>
    <mergeCell ref="H10:I10"/>
    <mergeCell ref="J10:K10"/>
    <mergeCell ref="AU10:AV10"/>
    <mergeCell ref="X10:Y10"/>
    <mergeCell ref="B7:AA8"/>
    <mergeCell ref="AY10:AZ10"/>
    <mergeCell ref="BA10:BB10"/>
    <mergeCell ref="AW10:AX10"/>
    <mergeCell ref="A123:AP123"/>
    <mergeCell ref="R10:S10"/>
    <mergeCell ref="AQ10:AR10"/>
    <mergeCell ref="L10:M10"/>
    <mergeCell ref="N10:O10"/>
    <mergeCell ref="P10:Q10"/>
    <mergeCell ref="AC10:AD10"/>
    <mergeCell ref="AE10:AF10"/>
    <mergeCell ref="AG10:AH10"/>
    <mergeCell ref="AI10:AJ10"/>
    <mergeCell ref="AK10:AL10"/>
    <mergeCell ref="AM10:AN10"/>
  </mergeCells>
  <printOptions horizontalCentered="1"/>
  <pageMargins left="0.78740157480314965" right="0.78740157480314965" top="0.78740157480314965" bottom="0.78740157480314965" header="0.39370078740157483" footer="0.39370078740157483"/>
  <pageSetup scale="56" orientation="landscape" r:id="rId1"/>
  <headerFooter alignWithMargins="0">
    <oddFooter>&amp;R&amp;P de &amp;N</oddFooter>
  </headerFooter>
  <rowBreaks count="1" manualBreakCount="1">
    <brk id="78" max="33" man="1"/>
  </rowBreaks>
  <ignoredErrors>
    <ignoredError sqref="T67 X36 Z36 X9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BB66"/>
  <sheetViews>
    <sheetView showGridLines="0" tabSelected="1" zoomScaleNormal="100" workbookViewId="0">
      <pane xSplit="1" ySplit="11" topLeftCell="AL12" activePane="bottomRight" state="frozen"/>
      <selection activeCell="B13" sqref="B13"/>
      <selection pane="topRight" activeCell="B13" sqref="B13"/>
      <selection pane="bottomLeft" activeCell="B13" sqref="B13"/>
      <selection pane="bottomRight" activeCell="AY44" sqref="AY44"/>
    </sheetView>
  </sheetViews>
  <sheetFormatPr defaultColWidth="11.42578125" defaultRowHeight="12.75"/>
  <cols>
    <col min="1" max="1" width="30.7109375" style="2" customWidth="1"/>
    <col min="2" max="2" width="8.7109375" style="58" customWidth="1"/>
    <col min="3" max="3" width="2.7109375" style="169" customWidth="1"/>
    <col min="4" max="4" width="8.7109375" style="58" customWidth="1"/>
    <col min="5" max="5" width="2.7109375" style="169" customWidth="1"/>
    <col min="6" max="6" width="8.7109375" style="169" customWidth="1"/>
    <col min="7" max="7" width="2.7109375" style="169" customWidth="1"/>
    <col min="8" max="8" width="8.7109375" style="58" customWidth="1"/>
    <col min="9" max="9" width="2.7109375" style="169" customWidth="1"/>
    <col min="10" max="10" width="8.7109375" style="58" customWidth="1"/>
    <col min="11" max="11" width="2.7109375" style="169" customWidth="1"/>
    <col min="12" max="12" width="8.7109375" style="169" customWidth="1"/>
    <col min="13" max="13" width="2.7109375" style="169" customWidth="1"/>
    <col min="14" max="14" width="8.7109375" style="169" customWidth="1"/>
    <col min="15" max="15" width="2.7109375" style="169" customWidth="1"/>
    <col min="16" max="16" width="8.7109375" style="169" customWidth="1"/>
    <col min="17" max="17" width="2.7109375" style="169" customWidth="1"/>
    <col min="18" max="18" width="8.7109375" style="169" customWidth="1"/>
    <col min="19" max="19" width="2.7109375" style="169" customWidth="1"/>
    <col min="20" max="20" width="8.7109375" style="169" customWidth="1"/>
    <col min="21" max="21" width="2.7109375" style="169" customWidth="1"/>
    <col min="22" max="22" width="8.7109375" style="169" customWidth="1"/>
    <col min="23" max="23" width="2.7109375" style="169" customWidth="1"/>
    <col min="24" max="24" width="8.7109375" style="169" customWidth="1"/>
    <col min="25" max="25" width="2.7109375" style="169" customWidth="1"/>
    <col min="26" max="26" width="8.7109375" style="169" customWidth="1"/>
    <col min="27" max="27" width="2.7109375" style="169" customWidth="1"/>
    <col min="28" max="28" width="1.7109375" style="169" customWidth="1"/>
    <col min="29" max="29" width="8.7109375" style="58" customWidth="1"/>
    <col min="30" max="30" width="2.7109375" style="58" customWidth="1"/>
    <col min="31" max="31" width="8.7109375" style="58" customWidth="1"/>
    <col min="32" max="32" width="2.7109375" style="58" customWidth="1"/>
    <col min="33" max="33" width="8.7109375" style="58" customWidth="1"/>
    <col min="34" max="34" width="2.7109375" style="58" customWidth="1"/>
    <col min="35" max="35" width="8.7109375" style="2" customWidth="1"/>
    <col min="36" max="36" width="2.7109375" style="2" customWidth="1"/>
    <col min="37" max="37" width="8.7109375" style="2" customWidth="1"/>
    <col min="38" max="38" width="2.7109375" style="2" customWidth="1"/>
    <col min="39" max="39" width="8.7109375" style="2" customWidth="1"/>
    <col min="40" max="40" width="2.7109375" style="2" customWidth="1"/>
    <col min="41" max="41" width="8.7109375" style="2" customWidth="1"/>
    <col min="42" max="42" width="2.7109375" style="2" customWidth="1"/>
    <col min="43" max="43" width="8.7109375" style="2" customWidth="1"/>
    <col min="44" max="44" width="2.7109375" style="2" customWidth="1"/>
    <col min="45" max="45" width="8.7109375" style="2" customWidth="1"/>
    <col min="46" max="46" width="2.7109375" style="2" customWidth="1"/>
    <col min="47" max="47" width="8.7109375" style="169" customWidth="1"/>
    <col min="48" max="48" width="2.7109375" style="169" customWidth="1"/>
    <col min="49" max="49" width="8.7109375" style="169" customWidth="1"/>
    <col min="50" max="50" width="2.7109375" style="169" customWidth="1"/>
    <col min="51" max="51" width="8.7109375" style="2" customWidth="1"/>
    <col min="52" max="52" width="2.7109375" style="2" customWidth="1"/>
    <col min="53" max="53" width="8.7109375" style="2" customWidth="1"/>
    <col min="54" max="54" width="2.7109375" style="2" customWidth="1"/>
    <col min="55" max="16384" width="11.42578125" style="2"/>
  </cols>
  <sheetData>
    <row r="1" spans="1:54" ht="25.5" customHeight="1">
      <c r="A1" s="505" t="s">
        <v>178</v>
      </c>
      <c r="B1" s="505"/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  <c r="T1" s="505"/>
      <c r="U1" s="505"/>
      <c r="V1" s="505"/>
      <c r="W1" s="505"/>
      <c r="X1" s="505"/>
      <c r="Y1" s="505"/>
      <c r="Z1" s="505"/>
      <c r="AA1" s="505"/>
      <c r="AB1" s="505"/>
      <c r="AC1" s="505"/>
      <c r="AD1" s="505"/>
      <c r="AE1" s="505"/>
      <c r="AF1" s="505"/>
      <c r="AG1" s="505"/>
      <c r="AH1" s="505"/>
      <c r="AI1" s="505"/>
      <c r="AJ1" s="505"/>
      <c r="AK1" s="505"/>
      <c r="AL1" s="505"/>
      <c r="AM1" s="505"/>
      <c r="AN1" s="505"/>
      <c r="AO1" s="505"/>
      <c r="AP1" s="505"/>
      <c r="AQ1" s="505"/>
      <c r="AR1" s="505"/>
      <c r="AS1" s="505"/>
      <c r="AT1" s="505"/>
      <c r="AU1" s="505"/>
      <c r="AV1" s="505"/>
      <c r="AW1" s="505"/>
      <c r="AX1" s="505"/>
      <c r="AY1" s="505"/>
      <c r="AZ1" s="505"/>
      <c r="BA1" s="505"/>
      <c r="BB1" s="505"/>
    </row>
    <row r="2" spans="1:54" s="4" customFormat="1" ht="4.5" customHeight="1" thickBot="1">
      <c r="A2" s="129"/>
      <c r="B2" s="130"/>
      <c r="C2" s="179"/>
      <c r="D2" s="130"/>
      <c r="E2" s="179"/>
      <c r="F2" s="179"/>
      <c r="G2" s="179"/>
      <c r="H2" s="130"/>
      <c r="I2" s="179"/>
      <c r="J2" s="130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30"/>
      <c r="AD2" s="130"/>
      <c r="AE2" s="130"/>
      <c r="AF2" s="130"/>
      <c r="AG2" s="130"/>
      <c r="AH2" s="130"/>
      <c r="AI2" s="49"/>
      <c r="AJ2" s="3"/>
      <c r="AK2" s="3"/>
      <c r="AL2" s="3"/>
      <c r="AM2" s="3"/>
      <c r="AN2" s="3"/>
      <c r="AO2" s="3"/>
      <c r="AQ2" s="3"/>
      <c r="AS2" s="3"/>
      <c r="AU2" s="179"/>
      <c r="AV2" s="179"/>
      <c r="AW2" s="179"/>
      <c r="AX2" s="173"/>
    </row>
    <row r="3" spans="1:54" s="4" customFormat="1" ht="6.6" customHeight="1">
      <c r="A3" s="343"/>
      <c r="B3" s="430"/>
      <c r="C3" s="430"/>
      <c r="D3" s="430"/>
      <c r="E3" s="430"/>
      <c r="F3" s="430"/>
      <c r="G3" s="430"/>
      <c r="H3" s="430"/>
      <c r="I3" s="430"/>
      <c r="J3" s="430"/>
      <c r="K3" s="430"/>
      <c r="L3" s="430"/>
      <c r="M3" s="430"/>
      <c r="N3" s="430"/>
      <c r="O3" s="430"/>
      <c r="P3" s="430"/>
      <c r="Q3" s="430"/>
      <c r="R3" s="430"/>
      <c r="S3" s="430"/>
      <c r="T3" s="430"/>
      <c r="U3" s="430"/>
      <c r="V3" s="430"/>
      <c r="W3" s="430"/>
      <c r="X3" s="430"/>
      <c r="Y3" s="430"/>
      <c r="Z3" s="430"/>
      <c r="AA3" s="430"/>
      <c r="AB3" s="430"/>
      <c r="AC3" s="430"/>
      <c r="AD3" s="430"/>
      <c r="AE3" s="430"/>
      <c r="AF3" s="430"/>
      <c r="AG3" s="430"/>
      <c r="AH3" s="430"/>
      <c r="AI3" s="430"/>
      <c r="AJ3" s="430"/>
      <c r="AK3" s="430"/>
      <c r="AL3" s="430"/>
      <c r="AM3" s="430"/>
      <c r="AN3" s="430"/>
      <c r="AO3" s="430"/>
      <c r="AP3" s="430"/>
      <c r="AQ3" s="430"/>
      <c r="AR3" s="430"/>
      <c r="AS3" s="430"/>
      <c r="AT3" s="430"/>
      <c r="AU3" s="430"/>
      <c r="AV3" s="430"/>
      <c r="AW3" s="430"/>
      <c r="AX3" s="430"/>
      <c r="AY3" s="430"/>
      <c r="AZ3" s="430"/>
      <c r="BA3" s="430"/>
      <c r="BB3" s="430"/>
    </row>
    <row r="4" spans="1:54" s="4" customFormat="1" ht="12">
      <c r="A4" s="508" t="s">
        <v>68</v>
      </c>
      <c r="B4" s="506" t="s">
        <v>104</v>
      </c>
      <c r="C4" s="506"/>
      <c r="D4" s="506"/>
      <c r="E4" s="506"/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  <c r="U4" s="506"/>
      <c r="V4" s="506"/>
      <c r="W4" s="506"/>
      <c r="X4" s="506"/>
      <c r="Y4" s="506"/>
      <c r="Z4" s="506"/>
      <c r="AA4" s="506"/>
      <c r="AB4" s="506"/>
      <c r="AC4" s="506"/>
      <c r="AD4" s="506"/>
      <c r="AE4" s="506"/>
      <c r="AF4" s="506"/>
      <c r="AG4" s="506"/>
      <c r="AH4" s="506"/>
      <c r="AI4" s="506"/>
      <c r="AJ4" s="506"/>
      <c r="AK4" s="506"/>
      <c r="AL4" s="506"/>
      <c r="AM4" s="506"/>
      <c r="AN4" s="506"/>
      <c r="AO4" s="506"/>
      <c r="AP4" s="506"/>
      <c r="AQ4" s="506"/>
      <c r="AR4" s="506"/>
      <c r="AS4" s="506"/>
      <c r="AT4" s="506"/>
      <c r="AU4" s="506"/>
      <c r="AV4" s="506"/>
      <c r="AW4" s="506"/>
      <c r="AX4" s="506"/>
      <c r="AY4" s="506"/>
      <c r="AZ4" s="506"/>
      <c r="BA4" s="506"/>
      <c r="BB4" s="506"/>
    </row>
    <row r="5" spans="1:54" s="4" customFormat="1" ht="6.6" customHeight="1">
      <c r="A5" s="508"/>
      <c r="B5" s="347"/>
      <c r="C5" s="350"/>
      <c r="D5" s="347"/>
      <c r="E5" s="350"/>
      <c r="F5" s="350"/>
      <c r="G5" s="350"/>
      <c r="H5" s="347"/>
      <c r="I5" s="350"/>
      <c r="J5" s="347"/>
      <c r="K5" s="350"/>
      <c r="L5" s="350"/>
      <c r="M5" s="350"/>
      <c r="N5" s="350"/>
      <c r="O5" s="350"/>
      <c r="P5" s="350"/>
      <c r="Q5" s="350"/>
      <c r="R5" s="350"/>
      <c r="S5" s="350"/>
      <c r="T5" s="350"/>
      <c r="U5" s="350"/>
      <c r="V5" s="350"/>
      <c r="W5" s="350"/>
      <c r="X5" s="350"/>
      <c r="Y5" s="350"/>
      <c r="Z5" s="350"/>
      <c r="AA5" s="350"/>
      <c r="AB5" s="350"/>
      <c r="AC5" s="347"/>
      <c r="AD5" s="347"/>
      <c r="AE5" s="347"/>
      <c r="AF5" s="347"/>
      <c r="AG5" s="347"/>
      <c r="AH5" s="347"/>
      <c r="AI5" s="351"/>
      <c r="AJ5" s="351"/>
      <c r="AK5" s="351"/>
      <c r="AL5" s="351"/>
      <c r="AM5" s="351"/>
      <c r="AN5" s="351"/>
      <c r="AO5" s="351"/>
      <c r="AP5" s="352"/>
      <c r="AQ5" s="351"/>
      <c r="AR5" s="352"/>
      <c r="AS5" s="351"/>
      <c r="AT5" s="352"/>
      <c r="AU5" s="350"/>
      <c r="AV5" s="350"/>
      <c r="AW5" s="350"/>
      <c r="AX5" s="350"/>
      <c r="AY5" s="453"/>
      <c r="AZ5" s="453"/>
      <c r="BA5" s="453"/>
      <c r="BB5" s="453"/>
    </row>
    <row r="6" spans="1:54" s="4" customFormat="1" ht="6.6" customHeight="1">
      <c r="A6" s="508"/>
      <c r="B6" s="353"/>
      <c r="C6" s="356"/>
      <c r="D6" s="353"/>
      <c r="E6" s="356"/>
      <c r="F6" s="356"/>
      <c r="G6" s="356"/>
      <c r="H6" s="353"/>
      <c r="I6" s="356"/>
      <c r="J6" s="353"/>
      <c r="K6" s="356"/>
      <c r="L6" s="356"/>
      <c r="M6" s="356"/>
      <c r="N6" s="356"/>
      <c r="O6" s="356"/>
      <c r="P6" s="356"/>
      <c r="Q6" s="356"/>
      <c r="R6" s="356"/>
      <c r="S6" s="356"/>
      <c r="T6" s="356"/>
      <c r="U6" s="356"/>
      <c r="V6" s="356"/>
      <c r="W6" s="356"/>
      <c r="X6" s="356"/>
      <c r="Y6" s="356"/>
      <c r="Z6" s="356"/>
      <c r="AA6" s="356"/>
      <c r="AB6" s="356"/>
      <c r="AC6" s="353"/>
      <c r="AD6" s="353"/>
      <c r="AE6" s="353"/>
      <c r="AF6" s="353"/>
      <c r="AG6" s="353"/>
      <c r="AH6" s="353"/>
      <c r="AI6" s="357"/>
      <c r="AJ6" s="357"/>
      <c r="AK6" s="357"/>
      <c r="AL6" s="357"/>
      <c r="AM6" s="357"/>
      <c r="AN6" s="357"/>
      <c r="AO6" s="357"/>
      <c r="AP6" s="358"/>
      <c r="AQ6" s="357"/>
      <c r="AR6" s="358"/>
      <c r="AS6" s="357"/>
      <c r="AT6" s="358"/>
      <c r="AU6" s="356"/>
      <c r="AV6" s="356"/>
      <c r="AW6" s="356"/>
      <c r="AX6" s="356"/>
      <c r="AY6" s="454"/>
      <c r="AZ6" s="454"/>
      <c r="BA6" s="454"/>
      <c r="BB6" s="454"/>
    </row>
    <row r="7" spans="1:54" s="4" customFormat="1" ht="12" customHeight="1">
      <c r="A7" s="508"/>
      <c r="B7" s="501" t="s">
        <v>105</v>
      </c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  <c r="AB7" s="449"/>
      <c r="AC7" s="501" t="s">
        <v>106</v>
      </c>
      <c r="AD7" s="501"/>
      <c r="AE7" s="501"/>
      <c r="AF7" s="501"/>
      <c r="AG7" s="501"/>
      <c r="AH7" s="501"/>
      <c r="AI7" s="501"/>
      <c r="AJ7" s="501"/>
      <c r="AK7" s="501"/>
      <c r="AL7" s="501"/>
      <c r="AM7" s="501"/>
      <c r="AN7" s="501"/>
      <c r="AO7" s="501"/>
      <c r="AP7" s="501"/>
      <c r="AQ7" s="501"/>
      <c r="AR7" s="501"/>
      <c r="AS7" s="501"/>
      <c r="AT7" s="501"/>
      <c r="AU7" s="501"/>
      <c r="AV7" s="501"/>
      <c r="AW7" s="501"/>
      <c r="AX7" s="501"/>
      <c r="AY7" s="501"/>
      <c r="AZ7" s="501"/>
      <c r="BA7" s="501"/>
      <c r="BB7" s="501"/>
    </row>
    <row r="8" spans="1:54" s="4" customFormat="1" ht="6.6" customHeight="1">
      <c r="A8" s="508"/>
      <c r="B8" s="352"/>
      <c r="C8" s="359"/>
      <c r="D8" s="352"/>
      <c r="E8" s="360"/>
      <c r="F8" s="361"/>
      <c r="G8" s="360"/>
      <c r="H8" s="351"/>
      <c r="I8" s="360"/>
      <c r="J8" s="351"/>
      <c r="K8" s="360"/>
      <c r="L8" s="362"/>
      <c r="M8" s="362"/>
      <c r="N8" s="362"/>
      <c r="O8" s="362"/>
      <c r="P8" s="362"/>
      <c r="Q8" s="362"/>
      <c r="R8" s="362"/>
      <c r="S8" s="362"/>
      <c r="T8" s="360"/>
      <c r="U8" s="360"/>
      <c r="V8" s="362"/>
      <c r="W8" s="362"/>
      <c r="X8" s="362"/>
      <c r="Y8" s="360"/>
      <c r="Z8" s="360"/>
      <c r="AA8" s="360"/>
      <c r="AB8" s="362"/>
      <c r="AC8" s="352"/>
      <c r="AD8" s="352"/>
      <c r="AE8" s="352"/>
      <c r="AF8" s="352"/>
      <c r="AG8" s="352"/>
      <c r="AH8" s="352"/>
      <c r="AI8" s="352"/>
      <c r="AJ8" s="352"/>
      <c r="AK8" s="352"/>
      <c r="AL8" s="352"/>
      <c r="AM8" s="352"/>
      <c r="AN8" s="352"/>
      <c r="AO8" s="352"/>
      <c r="AP8" s="352"/>
      <c r="AQ8" s="352"/>
      <c r="AR8" s="352"/>
      <c r="AS8" s="352"/>
      <c r="AT8" s="352"/>
      <c r="AU8" s="360"/>
      <c r="AV8" s="360"/>
      <c r="AW8" s="360"/>
      <c r="AX8" s="360"/>
      <c r="AY8" s="455"/>
      <c r="AZ8" s="455"/>
      <c r="BA8" s="455"/>
      <c r="BB8" s="455"/>
    </row>
    <row r="9" spans="1:54" s="4" customFormat="1" ht="6.6" customHeight="1">
      <c r="A9" s="508"/>
      <c r="B9" s="363"/>
      <c r="C9" s="364"/>
      <c r="D9" s="363"/>
      <c r="E9" s="362"/>
      <c r="F9" s="365"/>
      <c r="G9" s="362"/>
      <c r="H9" s="363"/>
      <c r="I9" s="362"/>
      <c r="J9" s="363"/>
      <c r="K9" s="366"/>
      <c r="L9" s="367"/>
      <c r="M9" s="368"/>
      <c r="N9" s="368"/>
      <c r="O9" s="368"/>
      <c r="P9" s="368"/>
      <c r="Q9" s="368"/>
      <c r="R9" s="368"/>
      <c r="S9" s="368"/>
      <c r="T9" s="366"/>
      <c r="U9" s="366"/>
      <c r="V9" s="368"/>
      <c r="W9" s="368"/>
      <c r="X9" s="368"/>
      <c r="Y9" s="366"/>
      <c r="Z9" s="366"/>
      <c r="AA9" s="366"/>
      <c r="AB9" s="366"/>
      <c r="AC9" s="363"/>
      <c r="AD9" s="363"/>
      <c r="AE9" s="363"/>
      <c r="AF9" s="363"/>
      <c r="AG9" s="363"/>
      <c r="AH9" s="363"/>
      <c r="AI9" s="363"/>
      <c r="AJ9" s="363"/>
      <c r="AK9" s="363"/>
      <c r="AL9" s="363"/>
      <c r="AM9" s="363"/>
      <c r="AN9" s="363"/>
      <c r="AO9" s="363"/>
      <c r="AP9" s="358"/>
      <c r="AQ9" s="363"/>
      <c r="AR9" s="358"/>
      <c r="AS9" s="363"/>
      <c r="AT9" s="358"/>
      <c r="AU9" s="366"/>
      <c r="AV9" s="366"/>
      <c r="AW9" s="366"/>
      <c r="AX9" s="366"/>
      <c r="AY9" s="366"/>
      <c r="AZ9" s="366"/>
      <c r="BA9" s="366"/>
      <c r="BB9" s="366"/>
    </row>
    <row r="10" spans="1:54" s="4" customFormat="1" ht="12">
      <c r="A10" s="508"/>
      <c r="B10" s="503">
        <v>2004</v>
      </c>
      <c r="C10" s="503"/>
      <c r="D10" s="503">
        <v>2005</v>
      </c>
      <c r="E10" s="503"/>
      <c r="F10" s="503">
        <v>2006</v>
      </c>
      <c r="G10" s="503"/>
      <c r="H10" s="503">
        <v>2007</v>
      </c>
      <c r="I10" s="503"/>
      <c r="J10" s="503">
        <v>2008</v>
      </c>
      <c r="K10" s="503"/>
      <c r="L10" s="503">
        <v>2009</v>
      </c>
      <c r="M10" s="503"/>
      <c r="N10" s="503">
        <v>2010</v>
      </c>
      <c r="O10" s="503"/>
      <c r="P10" s="503">
        <v>2011</v>
      </c>
      <c r="Q10" s="503"/>
      <c r="R10" s="503">
        <v>2012</v>
      </c>
      <c r="S10" s="503"/>
      <c r="T10" s="438">
        <v>2013</v>
      </c>
      <c r="U10" s="438"/>
      <c r="V10" s="503">
        <v>2014</v>
      </c>
      <c r="W10" s="503"/>
      <c r="X10" s="503">
        <v>2015</v>
      </c>
      <c r="Y10" s="503"/>
      <c r="Z10" s="503">
        <v>2016</v>
      </c>
      <c r="AA10" s="503"/>
      <c r="AB10" s="448"/>
      <c r="AC10" s="503">
        <v>2004</v>
      </c>
      <c r="AD10" s="503"/>
      <c r="AE10" s="503">
        <v>2005</v>
      </c>
      <c r="AF10" s="503"/>
      <c r="AG10" s="503">
        <v>2006</v>
      </c>
      <c r="AH10" s="503"/>
      <c r="AI10" s="503">
        <v>2007</v>
      </c>
      <c r="AJ10" s="503"/>
      <c r="AK10" s="503">
        <v>2008</v>
      </c>
      <c r="AL10" s="503"/>
      <c r="AM10" s="503">
        <v>2009</v>
      </c>
      <c r="AN10" s="503"/>
      <c r="AO10" s="503">
        <v>2010</v>
      </c>
      <c r="AP10" s="503"/>
      <c r="AQ10" s="503">
        <v>2011</v>
      </c>
      <c r="AR10" s="503"/>
      <c r="AS10" s="503">
        <v>2012</v>
      </c>
      <c r="AT10" s="503"/>
      <c r="AU10" s="503">
        <v>2013</v>
      </c>
      <c r="AV10" s="503"/>
      <c r="AW10" s="503">
        <v>2014</v>
      </c>
      <c r="AX10" s="503"/>
      <c r="AY10" s="503">
        <v>2015</v>
      </c>
      <c r="AZ10" s="503"/>
      <c r="BA10" s="503">
        <v>2016</v>
      </c>
      <c r="BB10" s="503"/>
    </row>
    <row r="11" spans="1:54" s="4" customFormat="1" ht="6.6" customHeight="1">
      <c r="A11" s="370"/>
      <c r="B11" s="371"/>
      <c r="C11" s="361"/>
      <c r="D11" s="371"/>
      <c r="E11" s="361"/>
      <c r="F11" s="361"/>
      <c r="G11" s="361"/>
      <c r="H11" s="371"/>
      <c r="I11" s="361"/>
      <c r="J11" s="37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0"/>
      <c r="X11" s="360"/>
      <c r="Y11" s="361"/>
      <c r="Z11" s="361"/>
      <c r="AA11" s="361"/>
      <c r="AB11" s="361"/>
      <c r="AC11" s="371"/>
      <c r="AD11" s="371"/>
      <c r="AE11" s="371"/>
      <c r="AF11" s="371"/>
      <c r="AG11" s="371"/>
      <c r="AH11" s="371"/>
      <c r="AI11" s="371"/>
      <c r="AJ11" s="371"/>
      <c r="AK11" s="371"/>
      <c r="AL11" s="371"/>
      <c r="AM11" s="371"/>
      <c r="AN11" s="371"/>
      <c r="AO11" s="371"/>
      <c r="AP11" s="352"/>
      <c r="AQ11" s="371"/>
      <c r="AR11" s="352"/>
      <c r="AS11" s="371"/>
      <c r="AT11" s="352"/>
      <c r="AU11" s="361"/>
      <c r="AV11" s="361"/>
      <c r="AW11" s="361"/>
      <c r="AX11" s="361"/>
      <c r="AY11" s="360"/>
      <c r="AZ11" s="360"/>
      <c r="BA11" s="360"/>
      <c r="BB11" s="361"/>
    </row>
    <row r="12" spans="1:54" s="22" customFormat="1" ht="6.6" customHeight="1">
      <c r="A12" s="112"/>
      <c r="B12" s="113"/>
      <c r="C12" s="140"/>
      <c r="D12" s="113"/>
      <c r="E12" s="140"/>
      <c r="F12" s="140"/>
      <c r="G12" s="140"/>
      <c r="H12" s="113"/>
      <c r="I12" s="140"/>
      <c r="J12" s="113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13"/>
      <c r="AD12" s="113"/>
      <c r="AE12" s="113"/>
      <c r="AF12" s="113"/>
      <c r="AG12" s="113"/>
      <c r="AH12" s="113"/>
      <c r="AI12" s="28"/>
      <c r="AJ12" s="28"/>
      <c r="AK12" s="28"/>
      <c r="AL12" s="28"/>
      <c r="AM12" s="28"/>
      <c r="AN12" s="28"/>
      <c r="AO12" s="28"/>
      <c r="AQ12" s="28"/>
      <c r="AS12" s="28"/>
      <c r="AU12" s="140"/>
      <c r="AV12" s="140"/>
      <c r="AW12" s="140"/>
      <c r="AX12" s="140"/>
    </row>
    <row r="13" spans="1:54" s="38" customFormat="1" ht="12">
      <c r="A13" s="379" t="s">
        <v>107</v>
      </c>
      <c r="B13" s="372">
        <v>462058</v>
      </c>
      <c r="C13" s="373"/>
      <c r="D13" s="372">
        <v>365917</v>
      </c>
      <c r="E13" s="389"/>
      <c r="F13" s="372">
        <v>314881.65038135159</v>
      </c>
      <c r="G13" s="389"/>
      <c r="H13" s="374">
        <v>389433.18422251433</v>
      </c>
      <c r="I13" s="389"/>
      <c r="J13" s="374">
        <v>494850.89595625526</v>
      </c>
      <c r="K13" s="389"/>
      <c r="L13" s="374">
        <v>636011.87743475894</v>
      </c>
      <c r="M13" s="389"/>
      <c r="N13" s="374">
        <v>576026.71805559937</v>
      </c>
      <c r="O13" s="389"/>
      <c r="P13" s="374">
        <v>616925.7356453815</v>
      </c>
      <c r="Q13" s="389"/>
      <c r="R13" s="374">
        <v>579104</v>
      </c>
      <c r="S13" s="389"/>
      <c r="T13" s="374">
        <f>T15</f>
        <v>705455</v>
      </c>
      <c r="U13" s="374"/>
      <c r="V13" s="374">
        <f t="shared" ref="V13" si="0">V15</f>
        <v>772190.81632709946</v>
      </c>
      <c r="W13" s="389"/>
      <c r="X13" s="374">
        <f>X15</f>
        <v>725401</v>
      </c>
      <c r="Y13" s="374"/>
      <c r="Z13" s="374">
        <f t="shared" ref="Z13" si="1">Z15</f>
        <v>695825.24175000004</v>
      </c>
      <c r="AA13" s="389"/>
      <c r="AB13" s="389"/>
      <c r="AC13" s="376"/>
      <c r="AD13" s="376"/>
      <c r="AE13" s="376"/>
      <c r="AF13" s="376"/>
      <c r="AG13" s="377"/>
      <c r="AH13" s="377"/>
      <c r="AI13" s="377"/>
      <c r="AJ13" s="377"/>
      <c r="AK13" s="377"/>
      <c r="AL13" s="377"/>
      <c r="AM13" s="377"/>
      <c r="AN13" s="377"/>
      <c r="AO13" s="377"/>
      <c r="AP13" s="378"/>
      <c r="AQ13" s="377"/>
      <c r="AR13" s="378"/>
      <c r="AS13" s="377"/>
      <c r="AT13" s="378"/>
      <c r="AU13" s="389"/>
      <c r="AV13" s="389"/>
      <c r="AW13" s="389"/>
      <c r="AX13" s="389"/>
      <c r="AY13" s="383"/>
      <c r="AZ13" s="383"/>
      <c r="BA13" s="383"/>
      <c r="BB13" s="383"/>
    </row>
    <row r="14" spans="1:54" s="4" customFormat="1" ht="6.6" customHeight="1">
      <c r="B14" s="207"/>
      <c r="C14" s="165"/>
      <c r="D14" s="207"/>
      <c r="E14" s="165"/>
      <c r="F14" s="174"/>
      <c r="G14" s="174"/>
      <c r="H14" s="202"/>
      <c r="I14" s="174"/>
      <c r="J14" s="211"/>
      <c r="K14" s="174"/>
      <c r="L14" s="211"/>
      <c r="M14" s="174"/>
      <c r="N14" s="211"/>
      <c r="O14" s="174"/>
      <c r="P14" s="211"/>
      <c r="Q14" s="174"/>
      <c r="R14" s="211"/>
      <c r="S14" s="174"/>
      <c r="T14" s="174"/>
      <c r="U14" s="174"/>
      <c r="V14" s="174"/>
      <c r="W14" s="174"/>
      <c r="X14" s="468"/>
      <c r="Y14" s="174"/>
      <c r="Z14" s="174"/>
      <c r="AA14" s="174"/>
      <c r="AB14" s="174"/>
      <c r="AC14" s="62"/>
      <c r="AD14" s="62"/>
      <c r="AE14" s="62"/>
      <c r="AF14" s="62"/>
      <c r="AG14" s="16"/>
      <c r="AH14" s="16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174"/>
      <c r="AV14" s="174"/>
      <c r="AW14" s="174"/>
      <c r="AX14" s="174"/>
    </row>
    <row r="15" spans="1:54" s="38" customFormat="1" ht="12">
      <c r="A15" s="45" t="s">
        <v>0</v>
      </c>
      <c r="B15" s="201">
        <v>462058</v>
      </c>
      <c r="C15" s="186"/>
      <c r="D15" s="201">
        <v>365917</v>
      </c>
      <c r="E15" s="175"/>
      <c r="F15" s="201">
        <v>314881.65038135159</v>
      </c>
      <c r="G15" s="175"/>
      <c r="H15" s="204">
        <v>389433.18422251433</v>
      </c>
      <c r="I15" s="175"/>
      <c r="J15" s="209">
        <v>494850.89595625526</v>
      </c>
      <c r="K15" s="175"/>
      <c r="L15" s="209">
        <v>636011.87743475894</v>
      </c>
      <c r="M15" s="175"/>
      <c r="N15" s="209">
        <v>576026.71805559937</v>
      </c>
      <c r="O15" s="175"/>
      <c r="P15" s="209">
        <v>616925.7356453815</v>
      </c>
      <c r="Q15" s="175"/>
      <c r="R15" s="209">
        <v>579104</v>
      </c>
      <c r="S15" s="175"/>
      <c r="T15" s="209">
        <f>SUM(T16:T17)</f>
        <v>705455</v>
      </c>
      <c r="U15" s="209"/>
      <c r="V15" s="209">
        <f>SUM(V16:V17)</f>
        <v>772190.81632709946</v>
      </c>
      <c r="W15" s="209"/>
      <c r="X15" s="209">
        <f t="shared" ref="X15:Z15" si="2">SUM(X16:X17)</f>
        <v>725401</v>
      </c>
      <c r="Y15" s="209"/>
      <c r="Z15" s="209">
        <f t="shared" si="2"/>
        <v>695825.24175000004</v>
      </c>
      <c r="AA15" s="175"/>
      <c r="AB15" s="175"/>
      <c r="AC15" s="214">
        <v>100</v>
      </c>
      <c r="AD15" s="214"/>
      <c r="AE15" s="214">
        <v>100</v>
      </c>
      <c r="AF15" s="214"/>
      <c r="AG15" s="214">
        <v>100</v>
      </c>
      <c r="AH15" s="217"/>
      <c r="AI15" s="214">
        <v>100</v>
      </c>
      <c r="AJ15" s="214"/>
      <c r="AK15" s="214">
        <v>100.00000000000001</v>
      </c>
      <c r="AL15" s="214"/>
      <c r="AM15" s="214">
        <v>100</v>
      </c>
      <c r="AN15" s="214"/>
      <c r="AO15" s="214">
        <v>100.00000000000001</v>
      </c>
      <c r="AP15" s="67"/>
      <c r="AQ15" s="214">
        <v>100</v>
      </c>
      <c r="AR15" s="67"/>
      <c r="AS15" s="214">
        <v>100</v>
      </c>
      <c r="AT15" s="67"/>
      <c r="AU15" s="214">
        <f>SUM(AU16:AU17)</f>
        <v>100</v>
      </c>
      <c r="AV15" s="214"/>
      <c r="AW15" s="214">
        <f t="shared" ref="AW15:BA15" si="3">SUM(AW16:AW17)</f>
        <v>100</v>
      </c>
      <c r="AX15" s="214"/>
      <c r="AY15" s="214">
        <f t="shared" si="3"/>
        <v>100</v>
      </c>
      <c r="AZ15" s="214"/>
      <c r="BA15" s="214">
        <f t="shared" si="3"/>
        <v>100</v>
      </c>
    </row>
    <row r="16" spans="1:54" s="4" customFormat="1" ht="12">
      <c r="A16" s="76" t="s">
        <v>82</v>
      </c>
      <c r="B16" s="200">
        <v>379471</v>
      </c>
      <c r="C16" s="150"/>
      <c r="D16" s="200">
        <v>282419</v>
      </c>
      <c r="E16" s="174"/>
      <c r="F16" s="200">
        <v>235487.07855400193</v>
      </c>
      <c r="G16" s="174"/>
      <c r="H16" s="200">
        <v>285582.30376509117</v>
      </c>
      <c r="I16" s="174"/>
      <c r="J16" s="246">
        <v>360186.09279323096</v>
      </c>
      <c r="K16" s="174"/>
      <c r="L16" s="246">
        <v>457151.68774648116</v>
      </c>
      <c r="M16" s="174"/>
      <c r="N16" s="246">
        <v>417242.27553924895</v>
      </c>
      <c r="O16" s="174"/>
      <c r="P16" s="246">
        <v>490360.53151342273</v>
      </c>
      <c r="Q16" s="174"/>
      <c r="R16" s="246">
        <v>482627</v>
      </c>
      <c r="S16" s="174"/>
      <c r="T16" s="246">
        <v>608752</v>
      </c>
      <c r="U16" s="174"/>
      <c r="V16" s="246">
        <v>695002.96479822265</v>
      </c>
      <c r="W16" s="174"/>
      <c r="X16" s="246">
        <v>660021</v>
      </c>
      <c r="Y16" s="174"/>
      <c r="Z16" s="246">
        <v>609715.2659</v>
      </c>
      <c r="AA16" s="174"/>
      <c r="AB16" s="174"/>
      <c r="AC16" s="217">
        <v>82.126269862225087</v>
      </c>
      <c r="AD16" s="217"/>
      <c r="AE16" s="217">
        <v>77.181164034466832</v>
      </c>
      <c r="AF16" s="217"/>
      <c r="AG16" s="217">
        <v>74.785900756301515</v>
      </c>
      <c r="AH16" s="217"/>
      <c r="AI16" s="220">
        <v>73.332811721025593</v>
      </c>
      <c r="AJ16" s="220"/>
      <c r="AK16" s="220">
        <v>72.786792089605797</v>
      </c>
      <c r="AL16" s="220"/>
      <c r="AM16" s="220">
        <v>71.877853852403092</v>
      </c>
      <c r="AN16" s="220"/>
      <c r="AO16" s="220">
        <v>72.434535145811736</v>
      </c>
      <c r="AP16" s="62"/>
      <c r="AQ16" s="220">
        <v>79.484531634985899</v>
      </c>
      <c r="AR16" s="62"/>
      <c r="AS16" s="217">
        <v>83.340298115709786</v>
      </c>
      <c r="AT16" s="62"/>
      <c r="AU16" s="217">
        <v>86.292109347867694</v>
      </c>
      <c r="AV16" s="217"/>
      <c r="AW16" s="217">
        <f>V16/SUM($V$16:$V$17)*100</f>
        <v>90.004044350589623</v>
      </c>
      <c r="AX16" s="217"/>
      <c r="AY16" s="217">
        <f>X16/SUM($X$16:$X$17)*100</f>
        <v>90.987054056997437</v>
      </c>
      <c r="AZ16" s="217"/>
      <c r="BA16" s="217">
        <f>Z16/SUM($Z$16:$Z$17)*100</f>
        <v>87.624769743415243</v>
      </c>
    </row>
    <row r="17" spans="1:53" s="4" customFormat="1" ht="12">
      <c r="A17" s="76" t="s">
        <v>83</v>
      </c>
      <c r="B17" s="200">
        <v>82587</v>
      </c>
      <c r="C17" s="150"/>
      <c r="D17" s="200">
        <v>83498</v>
      </c>
      <c r="E17" s="174"/>
      <c r="F17" s="200">
        <v>79394.57182734969</v>
      </c>
      <c r="G17" s="174"/>
      <c r="H17" s="200">
        <v>103850.88045742315</v>
      </c>
      <c r="I17" s="174"/>
      <c r="J17" s="246">
        <v>134664.80316302433</v>
      </c>
      <c r="K17" s="174"/>
      <c r="L17" s="246">
        <v>178860.18968827778</v>
      </c>
      <c r="M17" s="174"/>
      <c r="N17" s="246">
        <v>158784.44251635045</v>
      </c>
      <c r="O17" s="174"/>
      <c r="P17" s="246">
        <v>126565.20413195879</v>
      </c>
      <c r="Q17" s="174"/>
      <c r="R17" s="246">
        <v>96477</v>
      </c>
      <c r="S17" s="174"/>
      <c r="T17" s="246">
        <v>96703</v>
      </c>
      <c r="U17" s="174"/>
      <c r="V17" s="246">
        <v>77187.85152887681</v>
      </c>
      <c r="W17" s="174"/>
      <c r="X17" s="246">
        <v>65380</v>
      </c>
      <c r="Y17" s="174"/>
      <c r="Z17" s="246">
        <v>86109.975850000003</v>
      </c>
      <c r="AA17" s="174"/>
      <c r="AB17" s="174"/>
      <c r="AC17" s="217">
        <v>17.873730137774913</v>
      </c>
      <c r="AD17" s="217"/>
      <c r="AE17" s="217">
        <v>22.818835965533168</v>
      </c>
      <c r="AF17" s="217"/>
      <c r="AG17" s="217">
        <v>25.214099243698492</v>
      </c>
      <c r="AH17" s="217"/>
      <c r="AI17" s="220">
        <v>26.667188278974407</v>
      </c>
      <c r="AJ17" s="220"/>
      <c r="AK17" s="220">
        <v>27.213207910394221</v>
      </c>
      <c r="AL17" s="220"/>
      <c r="AM17" s="220">
        <v>28.122146147596901</v>
      </c>
      <c r="AN17" s="220"/>
      <c r="AO17" s="220">
        <v>27.565464854188278</v>
      </c>
      <c r="AP17" s="62"/>
      <c r="AQ17" s="220">
        <v>20.515468365014105</v>
      </c>
      <c r="AR17" s="62"/>
      <c r="AS17" s="217">
        <v>16.659701884290214</v>
      </c>
      <c r="AT17" s="62"/>
      <c r="AU17" s="217">
        <v>13.707890652132312</v>
      </c>
      <c r="AV17" s="174"/>
      <c r="AW17" s="217">
        <f>V17/$V$15*100</f>
        <v>9.9959556494103783</v>
      </c>
      <c r="AX17" s="217"/>
      <c r="AY17" s="217">
        <f>X17/SUM($X$16:$X$17)*100</f>
        <v>9.0129459430025598</v>
      </c>
      <c r="AZ17" s="217"/>
      <c r="BA17" s="217">
        <f>Z17/SUM($Z$16:$Z$17)*100</f>
        <v>12.375230256584752</v>
      </c>
    </row>
    <row r="18" spans="1:53" s="4" customFormat="1" ht="6.6" customHeight="1">
      <c r="A18" s="22"/>
      <c r="B18" s="197"/>
      <c r="C18" s="150"/>
      <c r="D18" s="197"/>
      <c r="E18" s="150"/>
      <c r="F18" s="200"/>
      <c r="G18" s="150"/>
      <c r="H18" s="197"/>
      <c r="I18" s="150"/>
      <c r="J18" s="208"/>
      <c r="K18" s="150"/>
      <c r="L18" s="208"/>
      <c r="M18" s="150"/>
      <c r="N18" s="208"/>
      <c r="O18" s="150"/>
      <c r="P18" s="208"/>
      <c r="Q18" s="150"/>
      <c r="R18" s="208"/>
      <c r="S18" s="150"/>
      <c r="T18" s="150"/>
      <c r="U18" s="150"/>
      <c r="V18" s="150"/>
      <c r="W18" s="150"/>
      <c r="X18" s="469"/>
      <c r="Y18" s="150"/>
      <c r="Z18" s="150"/>
      <c r="AA18" s="150"/>
      <c r="AB18" s="150"/>
      <c r="AC18" s="217"/>
      <c r="AD18" s="217"/>
      <c r="AE18" s="220"/>
      <c r="AF18" s="220"/>
      <c r="AG18" s="217"/>
      <c r="AH18" s="217"/>
      <c r="AI18" s="217"/>
      <c r="AJ18" s="217"/>
      <c r="AK18" s="217"/>
      <c r="AL18" s="217"/>
      <c r="AM18" s="217"/>
      <c r="AN18" s="217"/>
      <c r="AO18" s="217"/>
      <c r="AP18" s="62"/>
      <c r="AQ18" s="217"/>
      <c r="AR18" s="62"/>
      <c r="AS18" s="217"/>
      <c r="AT18" s="62"/>
      <c r="AU18" s="150"/>
      <c r="AV18" s="150"/>
      <c r="AW18" s="150"/>
      <c r="AX18" s="150"/>
    </row>
    <row r="19" spans="1:53" s="38" customFormat="1" ht="12">
      <c r="A19" s="34" t="s">
        <v>51</v>
      </c>
      <c r="B19" s="201">
        <v>462058</v>
      </c>
      <c r="C19" s="186"/>
      <c r="D19" s="201">
        <v>365917</v>
      </c>
      <c r="E19" s="175"/>
      <c r="F19" s="201">
        <v>314881.65038135159</v>
      </c>
      <c r="G19" s="175"/>
      <c r="H19" s="201">
        <v>389433.18422251439</v>
      </c>
      <c r="I19" s="175"/>
      <c r="J19" s="201">
        <v>494850.89595625445</v>
      </c>
      <c r="K19" s="175"/>
      <c r="L19" s="201">
        <v>636011.87743475894</v>
      </c>
      <c r="M19" s="175"/>
      <c r="N19" s="201">
        <v>576026.71805559983</v>
      </c>
      <c r="O19" s="175"/>
      <c r="P19" s="201">
        <v>616925.73564538057</v>
      </c>
      <c r="Q19" s="175"/>
      <c r="R19" s="201">
        <v>579104</v>
      </c>
      <c r="S19" s="175"/>
      <c r="T19" s="209">
        <f>SUM(T20:T26)</f>
        <v>705455.47791338479</v>
      </c>
      <c r="U19" s="209"/>
      <c r="V19" s="209">
        <f t="shared" ref="V19:Z19" si="4">SUM(V20:V26)</f>
        <v>772190.81632710365</v>
      </c>
      <c r="W19" s="209"/>
      <c r="X19" s="209">
        <f t="shared" si="4"/>
        <v>725401</v>
      </c>
      <c r="Y19" s="209"/>
      <c r="Z19" s="209">
        <f t="shared" si="4"/>
        <v>695825.24172900012</v>
      </c>
      <c r="AA19" s="175"/>
      <c r="AB19" s="175"/>
      <c r="AC19" s="214">
        <v>100</v>
      </c>
      <c r="AD19" s="214"/>
      <c r="AE19" s="214">
        <v>100.00000000000001</v>
      </c>
      <c r="AF19" s="214"/>
      <c r="AG19" s="214">
        <v>100</v>
      </c>
      <c r="AH19" s="217"/>
      <c r="AI19" s="214">
        <v>100.00000000000001</v>
      </c>
      <c r="AJ19" s="214"/>
      <c r="AK19" s="214">
        <v>99.999999999999829</v>
      </c>
      <c r="AL19" s="214"/>
      <c r="AM19" s="214">
        <v>100</v>
      </c>
      <c r="AN19" s="214"/>
      <c r="AO19" s="214">
        <v>100.00000000000009</v>
      </c>
      <c r="AP19" s="67"/>
      <c r="AQ19" s="214">
        <v>99.999999999999844</v>
      </c>
      <c r="AR19" s="67"/>
      <c r="AS19" s="214">
        <v>100</v>
      </c>
      <c r="AT19" s="67"/>
      <c r="AU19" s="214">
        <f>SUM(AU20:AU25)</f>
        <v>100</v>
      </c>
      <c r="AV19" s="214"/>
      <c r="AW19" s="214">
        <f t="shared" ref="AW19:BA19" si="5">SUM(AW20:AW25)</f>
        <v>100.00000000000001</v>
      </c>
      <c r="AX19" s="214"/>
      <c r="AY19" s="214">
        <f t="shared" si="5"/>
        <v>100</v>
      </c>
      <c r="AZ19" s="214"/>
      <c r="BA19" s="214">
        <f t="shared" si="5"/>
        <v>99.999999999999972</v>
      </c>
    </row>
    <row r="20" spans="1:53" s="4" customFormat="1" ht="12">
      <c r="A20" s="330" t="s">
        <v>55</v>
      </c>
      <c r="B20" s="200">
        <v>87507</v>
      </c>
      <c r="C20" s="150"/>
      <c r="D20" s="200">
        <v>48871</v>
      </c>
      <c r="E20" s="174"/>
      <c r="F20" s="200">
        <v>52819.831501907567</v>
      </c>
      <c r="G20" s="174"/>
      <c r="H20" s="200">
        <v>49842.819741352156</v>
      </c>
      <c r="I20" s="174"/>
      <c r="J20" s="246">
        <v>55160.70461876737</v>
      </c>
      <c r="K20" s="174"/>
      <c r="L20" s="246">
        <v>78605.971808494141</v>
      </c>
      <c r="M20" s="174"/>
      <c r="N20" s="246">
        <v>84765.861235213873</v>
      </c>
      <c r="O20" s="174"/>
      <c r="P20" s="246">
        <v>92346.538215892302</v>
      </c>
      <c r="Q20" s="174"/>
      <c r="R20" s="246">
        <v>85045</v>
      </c>
      <c r="S20" s="174"/>
      <c r="T20" s="246">
        <v>107504.61858549048</v>
      </c>
      <c r="U20" s="246"/>
      <c r="V20" s="246">
        <v>109135.7618974498</v>
      </c>
      <c r="W20" s="174"/>
      <c r="X20" s="246">
        <v>68552</v>
      </c>
      <c r="Y20" s="174"/>
      <c r="Z20" s="246">
        <v>66867.936790000007</v>
      </c>
      <c r="AA20" s="174"/>
      <c r="AB20" s="174"/>
      <c r="AC20" s="217">
        <v>18.946773568442179</v>
      </c>
      <c r="AD20" s="217"/>
      <c r="AE20" s="217">
        <v>13.355761005911177</v>
      </c>
      <c r="AF20" s="217"/>
      <c r="AG20" s="217">
        <v>16.774502876854761</v>
      </c>
      <c r="AH20" s="217"/>
      <c r="AI20" s="220">
        <v>12.798811647461703</v>
      </c>
      <c r="AJ20" s="220"/>
      <c r="AK20" s="220">
        <v>11.146934373469048</v>
      </c>
      <c r="AL20" s="220"/>
      <c r="AM20" s="220">
        <v>12.359198718982636</v>
      </c>
      <c r="AN20" s="220"/>
      <c r="AO20" s="220">
        <v>14.715612762085817</v>
      </c>
      <c r="AP20" s="62"/>
      <c r="AQ20" s="220">
        <v>14.968825724102153</v>
      </c>
      <c r="AR20" s="62"/>
      <c r="AS20" s="236">
        <v>14.689042073064362</v>
      </c>
      <c r="AT20" s="62"/>
      <c r="AU20" s="216">
        <v>15.245519443869318</v>
      </c>
      <c r="AV20" s="174"/>
      <c r="AW20" s="216">
        <f>V20/SUM($V$20:$V$25)*100</f>
        <v>14.133263383855033</v>
      </c>
      <c r="AX20" s="216"/>
      <c r="AY20" s="217">
        <f>X20/SUM($X$20:$X$25)*100</f>
        <v>9.4502213258597667</v>
      </c>
      <c r="AZ20" s="217"/>
      <c r="BA20" s="217">
        <f>Z20/SUM($Z$20:$Z$25)*100</f>
        <v>9.6135029964203671</v>
      </c>
    </row>
    <row r="21" spans="1:53" s="4" customFormat="1" ht="12">
      <c r="A21" s="330" t="s">
        <v>56</v>
      </c>
      <c r="B21" s="200">
        <v>140348</v>
      </c>
      <c r="C21" s="150"/>
      <c r="D21" s="200">
        <v>144908</v>
      </c>
      <c r="E21" s="174"/>
      <c r="F21" s="200">
        <v>106065.41429259485</v>
      </c>
      <c r="G21" s="174"/>
      <c r="H21" s="200">
        <v>156974.34324950638</v>
      </c>
      <c r="I21" s="174"/>
      <c r="J21" s="246">
        <v>186986.9770062982</v>
      </c>
      <c r="K21" s="174"/>
      <c r="L21" s="246">
        <v>217974.64642233265</v>
      </c>
      <c r="M21" s="174"/>
      <c r="N21" s="246">
        <v>204748.19204489375</v>
      </c>
      <c r="O21" s="174"/>
      <c r="P21" s="246">
        <v>246491.25633252991</v>
      </c>
      <c r="Q21" s="174"/>
      <c r="R21" s="246">
        <v>207688</v>
      </c>
      <c r="S21" s="174"/>
      <c r="T21" s="246">
        <v>237799.71071600198</v>
      </c>
      <c r="U21" s="246"/>
      <c r="V21" s="246">
        <v>255167.68723348941</v>
      </c>
      <c r="W21" s="174"/>
      <c r="X21" s="246">
        <v>229570</v>
      </c>
      <c r="Y21" s="174"/>
      <c r="Z21" s="246">
        <v>207650.10200000001</v>
      </c>
      <c r="AA21" s="174"/>
      <c r="AB21" s="174"/>
      <c r="AC21" s="217">
        <v>30.387760713814018</v>
      </c>
      <c r="AD21" s="217"/>
      <c r="AE21" s="217">
        <v>39.601330356337641</v>
      </c>
      <c r="AF21" s="217"/>
      <c r="AG21" s="217">
        <v>33.684215693146797</v>
      </c>
      <c r="AH21" s="217"/>
      <c r="AI21" s="220">
        <v>40.308414795954931</v>
      </c>
      <c r="AJ21" s="220"/>
      <c r="AK21" s="220">
        <v>37.786528939179249</v>
      </c>
      <c r="AL21" s="220"/>
      <c r="AM21" s="220">
        <v>34.272103109378193</v>
      </c>
      <c r="AN21" s="220"/>
      <c r="AO21" s="220">
        <v>35.544912349904401</v>
      </c>
      <c r="AP21" s="62"/>
      <c r="AQ21" s="220">
        <v>39.954769608479573</v>
      </c>
      <c r="AR21" s="62"/>
      <c r="AS21" s="236">
        <v>35.87204150826728</v>
      </c>
      <c r="AT21" s="62"/>
      <c r="AU21" s="216">
        <v>33.722796876728339</v>
      </c>
      <c r="AV21" s="174"/>
      <c r="AW21" s="216">
        <f t="shared" ref="AW21:AW25" si="6">V21/SUM($V$20:$V$25)*100</f>
        <v>33.044641536555027</v>
      </c>
      <c r="AX21" s="216"/>
      <c r="AY21" s="217">
        <f t="shared" ref="AY21:AY25" si="7">X21/SUM($X$20:$X$25)*100</f>
        <v>31.647323342537437</v>
      </c>
      <c r="AZ21" s="217"/>
      <c r="BA21" s="217">
        <f t="shared" ref="BA21:BA25" si="8">Z21/SUM($Z$20:$Z$25)*100</f>
        <v>29.853543770211409</v>
      </c>
    </row>
    <row r="22" spans="1:53" s="4" customFormat="1" ht="12">
      <c r="A22" s="330" t="s">
        <v>57</v>
      </c>
      <c r="B22" s="200">
        <v>109626</v>
      </c>
      <c r="C22" s="150"/>
      <c r="D22" s="200">
        <v>98339</v>
      </c>
      <c r="E22" s="174"/>
      <c r="F22" s="200">
        <v>77795.618010451435</v>
      </c>
      <c r="G22" s="174"/>
      <c r="H22" s="200">
        <v>99127.063560396607</v>
      </c>
      <c r="I22" s="174"/>
      <c r="J22" s="246">
        <v>132214.10483648471</v>
      </c>
      <c r="K22" s="174"/>
      <c r="L22" s="246">
        <v>167242.69783546278</v>
      </c>
      <c r="M22" s="174"/>
      <c r="N22" s="246">
        <v>141072.46062547289</v>
      </c>
      <c r="O22" s="174"/>
      <c r="P22" s="246">
        <v>152241.40399497002</v>
      </c>
      <c r="Q22" s="174"/>
      <c r="R22" s="246">
        <v>133786</v>
      </c>
      <c r="S22" s="174"/>
      <c r="T22" s="246">
        <v>163877.38392512858</v>
      </c>
      <c r="U22" s="246"/>
      <c r="V22" s="246">
        <v>198538.40123890791</v>
      </c>
      <c r="W22" s="174"/>
      <c r="X22" s="246">
        <v>214644</v>
      </c>
      <c r="Y22" s="174"/>
      <c r="Z22" s="246">
        <v>179497.58009999999</v>
      </c>
      <c r="AA22" s="174"/>
      <c r="AB22" s="174"/>
      <c r="AC22" s="217">
        <v>23.735918260413939</v>
      </c>
      <c r="AD22" s="217"/>
      <c r="AE22" s="217">
        <v>26.874673764815523</v>
      </c>
      <c r="AF22" s="217"/>
      <c r="AG22" s="217">
        <v>24.706304072096152</v>
      </c>
      <c r="AH22" s="217"/>
      <c r="AI22" s="220">
        <v>25.454190237614004</v>
      </c>
      <c r="AJ22" s="220"/>
      <c r="AK22" s="220">
        <v>26.717968163115625</v>
      </c>
      <c r="AL22" s="220"/>
      <c r="AM22" s="220">
        <v>26.295530597637036</v>
      </c>
      <c r="AN22" s="220"/>
      <c r="AO22" s="220">
        <v>24.490610626824477</v>
      </c>
      <c r="AP22" s="62"/>
      <c r="AQ22" s="220">
        <v>24.67742796233107</v>
      </c>
      <c r="AR22" s="62"/>
      <c r="AS22" s="236">
        <v>23.107627524098874</v>
      </c>
      <c r="AT22" s="62"/>
      <c r="AU22" s="216">
        <v>23.239898008673233</v>
      </c>
      <c r="AV22" s="174"/>
      <c r="AW22" s="216">
        <f t="shared" si="6"/>
        <v>25.711054449371503</v>
      </c>
      <c r="AX22" s="216"/>
      <c r="AY22" s="217">
        <f t="shared" si="7"/>
        <v>29.58970279886573</v>
      </c>
      <c r="AZ22" s="217"/>
      <c r="BA22" s="217">
        <f t="shared" si="8"/>
        <v>25.806097914473348</v>
      </c>
    </row>
    <row r="23" spans="1:53" s="4" customFormat="1" ht="12">
      <c r="A23" s="330" t="s">
        <v>58</v>
      </c>
      <c r="B23" s="200">
        <v>68166</v>
      </c>
      <c r="C23" s="150"/>
      <c r="D23" s="200">
        <v>51100</v>
      </c>
      <c r="E23" s="174"/>
      <c r="F23" s="200">
        <v>52018.479455815781</v>
      </c>
      <c r="G23" s="174"/>
      <c r="H23" s="200">
        <v>56905.416146256182</v>
      </c>
      <c r="I23" s="174"/>
      <c r="J23" s="246">
        <v>83215.314685541336</v>
      </c>
      <c r="K23" s="174"/>
      <c r="L23" s="246">
        <v>106510.85735873786</v>
      </c>
      <c r="M23" s="174"/>
      <c r="N23" s="246">
        <v>96862.333647672174</v>
      </c>
      <c r="O23" s="174"/>
      <c r="P23" s="246">
        <v>83142.933244855245</v>
      </c>
      <c r="Q23" s="174"/>
      <c r="R23" s="246">
        <v>98012</v>
      </c>
      <c r="S23" s="174"/>
      <c r="T23" s="246">
        <v>118773.08718330992</v>
      </c>
      <c r="U23" s="246"/>
      <c r="V23" s="246">
        <v>135457.75868545804</v>
      </c>
      <c r="W23" s="174"/>
      <c r="X23" s="246">
        <v>147713</v>
      </c>
      <c r="Y23" s="174"/>
      <c r="Z23" s="246">
        <v>162719.81150000001</v>
      </c>
      <c r="AA23" s="174"/>
      <c r="AB23" s="174"/>
      <c r="AC23" s="217">
        <v>14.759113751659065</v>
      </c>
      <c r="AD23" s="217"/>
      <c r="AE23" s="217">
        <v>13.96491554095601</v>
      </c>
      <c r="AF23" s="217"/>
      <c r="AG23" s="217">
        <v>16.520009785523058</v>
      </c>
      <c r="AH23" s="217"/>
      <c r="AI23" s="220">
        <v>14.612369580128426</v>
      </c>
      <c r="AJ23" s="220"/>
      <c r="AK23" s="220">
        <v>16.816240076666965</v>
      </c>
      <c r="AL23" s="220"/>
      <c r="AM23" s="220">
        <v>16.746677402996074</v>
      </c>
      <c r="AN23" s="220"/>
      <c r="AO23" s="220">
        <v>16.815597369273906</v>
      </c>
      <c r="AP23" s="62"/>
      <c r="AQ23" s="220">
        <v>13.476975986076726</v>
      </c>
      <c r="AR23" s="62"/>
      <c r="AS23" s="236">
        <v>16.928712936271197</v>
      </c>
      <c r="AT23" s="62"/>
      <c r="AU23" s="216">
        <v>16.843459196378685</v>
      </c>
      <c r="AV23" s="174"/>
      <c r="AW23" s="216">
        <f t="shared" si="6"/>
        <v>17.542005916330076</v>
      </c>
      <c r="AX23" s="216"/>
      <c r="AY23" s="217">
        <f t="shared" si="7"/>
        <v>20.36294408196294</v>
      </c>
      <c r="AZ23" s="217"/>
      <c r="BA23" s="217">
        <f t="shared" si="8"/>
        <v>23.393983282973778</v>
      </c>
    </row>
    <row r="24" spans="1:53" s="4" customFormat="1" ht="12">
      <c r="A24" s="330" t="s">
        <v>59</v>
      </c>
      <c r="B24" s="200">
        <v>44749</v>
      </c>
      <c r="C24" s="150"/>
      <c r="D24" s="200">
        <v>16213</v>
      </c>
      <c r="E24" s="174"/>
      <c r="F24" s="200">
        <v>17614.583115456884</v>
      </c>
      <c r="G24" s="174"/>
      <c r="H24" s="200">
        <v>17100.29672064757</v>
      </c>
      <c r="I24" s="174"/>
      <c r="J24" s="246">
        <v>24449.704378317394</v>
      </c>
      <c r="K24" s="174"/>
      <c r="L24" s="246">
        <v>50859.112509697909</v>
      </c>
      <c r="M24" s="174"/>
      <c r="N24" s="246">
        <v>40702.824640149403</v>
      </c>
      <c r="O24" s="174"/>
      <c r="P24" s="246">
        <v>31874.64236198131</v>
      </c>
      <c r="Q24" s="174"/>
      <c r="R24" s="246">
        <v>38254</v>
      </c>
      <c r="S24" s="174"/>
      <c r="T24" s="246">
        <v>52353.845342517889</v>
      </c>
      <c r="U24" s="246"/>
      <c r="V24" s="246">
        <v>54342.379576689593</v>
      </c>
      <c r="W24" s="174"/>
      <c r="X24" s="246">
        <v>49237</v>
      </c>
      <c r="Y24" s="174"/>
      <c r="Z24" s="246">
        <v>58796.495049999998</v>
      </c>
      <c r="AA24" s="174"/>
      <c r="AB24" s="174"/>
      <c r="AC24" s="217">
        <v>9.6889296903587034</v>
      </c>
      <c r="AD24" s="217"/>
      <c r="AE24" s="217">
        <v>4.4307862165463749</v>
      </c>
      <c r="AF24" s="217"/>
      <c r="AG24" s="217">
        <v>5.5940328990666659</v>
      </c>
      <c r="AH24" s="217"/>
      <c r="AI24" s="220">
        <v>4.3910733377248103</v>
      </c>
      <c r="AJ24" s="220"/>
      <c r="AK24" s="220">
        <v>4.9408224938282705</v>
      </c>
      <c r="AL24" s="220"/>
      <c r="AM24" s="220">
        <v>7.9965664658385185</v>
      </c>
      <c r="AN24" s="220"/>
      <c r="AO24" s="220">
        <v>7.066134844845978</v>
      </c>
      <c r="AP24" s="62"/>
      <c r="AQ24" s="220">
        <v>5.1666903356911256</v>
      </c>
      <c r="AR24" s="62"/>
      <c r="AS24" s="236">
        <v>6.6072622195661594</v>
      </c>
      <c r="AT24" s="62"/>
      <c r="AU24" s="216">
        <v>7.4244353747670733</v>
      </c>
      <c r="AV24" s="174"/>
      <c r="AW24" s="216">
        <f t="shared" si="6"/>
        <v>7.0374288877413829</v>
      </c>
      <c r="AX24" s="216"/>
      <c r="AY24" s="217">
        <f t="shared" si="7"/>
        <v>6.7875561241299636</v>
      </c>
      <c r="AZ24" s="217"/>
      <c r="BA24" s="217">
        <f t="shared" si="8"/>
        <v>8.4530839214815003</v>
      </c>
    </row>
    <row r="25" spans="1:53" s="4" customFormat="1" ht="12">
      <c r="A25" s="330" t="s">
        <v>60</v>
      </c>
      <c r="B25" s="200">
        <v>11461</v>
      </c>
      <c r="C25" s="150"/>
      <c r="D25" s="200">
        <v>6486</v>
      </c>
      <c r="E25" s="174"/>
      <c r="F25" s="200">
        <v>8567.7240051250647</v>
      </c>
      <c r="G25" s="174"/>
      <c r="H25" s="200">
        <v>9483.2448043555141</v>
      </c>
      <c r="I25" s="174"/>
      <c r="J25" s="246">
        <v>12824.09043084547</v>
      </c>
      <c r="K25" s="174"/>
      <c r="L25" s="246">
        <v>14818.591500033624</v>
      </c>
      <c r="M25" s="174"/>
      <c r="N25" s="246">
        <v>7875.0458621978032</v>
      </c>
      <c r="O25" s="174"/>
      <c r="P25" s="246">
        <v>10828.961495151734</v>
      </c>
      <c r="Q25" s="174"/>
      <c r="R25" s="246">
        <v>16184</v>
      </c>
      <c r="S25" s="174"/>
      <c r="T25" s="246">
        <v>24848.89561393606</v>
      </c>
      <c r="U25" s="246"/>
      <c r="V25" s="246">
        <v>19548.827695108903</v>
      </c>
      <c r="W25" s="174"/>
      <c r="X25" s="246">
        <v>15685</v>
      </c>
      <c r="Y25" s="174"/>
      <c r="Z25" s="246">
        <v>20030.7307</v>
      </c>
      <c r="AA25" s="174"/>
      <c r="AB25" s="174"/>
      <c r="AC25" s="217">
        <v>2.4815040153120989</v>
      </c>
      <c r="AD25" s="217"/>
      <c r="AE25" s="217">
        <v>1.7725331154332815</v>
      </c>
      <c r="AF25" s="217"/>
      <c r="AG25" s="217">
        <v>2.7209346733125721</v>
      </c>
      <c r="AH25" s="217"/>
      <c r="AI25" s="220">
        <v>2.4351404011161457</v>
      </c>
      <c r="AJ25" s="220"/>
      <c r="AK25" s="220">
        <v>2.5915059537406835</v>
      </c>
      <c r="AL25" s="220"/>
      <c r="AM25" s="220">
        <v>2.3299237051675488</v>
      </c>
      <c r="AN25" s="220"/>
      <c r="AO25" s="220">
        <v>1.3671320470655124</v>
      </c>
      <c r="AP25" s="62"/>
      <c r="AQ25" s="220">
        <v>1.7553103833191988</v>
      </c>
      <c r="AR25" s="62"/>
      <c r="AS25" s="236">
        <v>2.7953137387321254</v>
      </c>
      <c r="AT25" s="62"/>
      <c r="AU25" s="216">
        <v>3.5238910995833557</v>
      </c>
      <c r="AV25" s="174"/>
      <c r="AW25" s="216">
        <f t="shared" si="6"/>
        <v>2.5316058261469827</v>
      </c>
      <c r="AX25" s="216"/>
      <c r="AY25" s="217">
        <f t="shared" si="7"/>
        <v>2.1622523266441593</v>
      </c>
      <c r="AZ25" s="217"/>
      <c r="BA25" s="217">
        <f t="shared" si="8"/>
        <v>2.8797881144395845</v>
      </c>
    </row>
    <row r="26" spans="1:53" s="4" customFormat="1" ht="12">
      <c r="A26" s="330" t="s">
        <v>3</v>
      </c>
      <c r="B26" s="200">
        <v>201</v>
      </c>
      <c r="C26" s="140" t="s">
        <v>71</v>
      </c>
      <c r="D26" s="200">
        <v>0</v>
      </c>
      <c r="E26" s="150"/>
      <c r="F26" s="200">
        <v>0</v>
      </c>
      <c r="G26" s="174"/>
      <c r="H26" s="200">
        <v>0</v>
      </c>
      <c r="I26" s="174"/>
      <c r="J26" s="200">
        <v>0</v>
      </c>
      <c r="K26" s="174"/>
      <c r="L26" s="246">
        <v>0</v>
      </c>
      <c r="M26" s="174"/>
      <c r="N26" s="246">
        <v>0</v>
      </c>
      <c r="O26" s="174"/>
      <c r="P26" s="246">
        <v>0</v>
      </c>
      <c r="Q26" s="174"/>
      <c r="R26" s="246">
        <v>135</v>
      </c>
      <c r="S26" s="174" t="s">
        <v>71</v>
      </c>
      <c r="T26" s="246">
        <v>297.93654700000002</v>
      </c>
      <c r="U26" s="246" t="s">
        <v>71</v>
      </c>
      <c r="V26" s="246">
        <v>0</v>
      </c>
      <c r="W26" s="174"/>
      <c r="X26" s="246">
        <v>0</v>
      </c>
      <c r="Y26" s="174"/>
      <c r="Z26" s="246">
        <v>262.58558900000003</v>
      </c>
      <c r="AA26" s="174" t="s">
        <v>71</v>
      </c>
      <c r="AB26" s="174"/>
      <c r="AC26" s="216" t="s">
        <v>80</v>
      </c>
      <c r="AD26" s="220"/>
      <c r="AE26" s="217">
        <v>0</v>
      </c>
      <c r="AF26" s="217"/>
      <c r="AG26" s="217">
        <v>0</v>
      </c>
      <c r="AH26" s="217"/>
      <c r="AI26" s="217">
        <v>0</v>
      </c>
      <c r="AJ26" s="216"/>
      <c r="AK26" s="220">
        <v>0</v>
      </c>
      <c r="AL26" s="220"/>
      <c r="AM26" s="220">
        <v>0</v>
      </c>
      <c r="AN26" s="220"/>
      <c r="AO26" s="220">
        <v>0</v>
      </c>
      <c r="AP26" s="62"/>
      <c r="AQ26" s="220">
        <v>0</v>
      </c>
      <c r="AR26" s="62"/>
      <c r="AS26" s="216" t="s">
        <v>80</v>
      </c>
      <c r="AT26" s="62"/>
      <c r="AU26" s="216" t="s">
        <v>80</v>
      </c>
      <c r="AV26" s="174"/>
      <c r="AW26" s="220">
        <v>0</v>
      </c>
      <c r="AX26" s="220"/>
      <c r="AY26" s="220">
        <v>0</v>
      </c>
      <c r="AZ26" s="220"/>
      <c r="BA26" s="220">
        <v>0</v>
      </c>
    </row>
    <row r="27" spans="1:53" s="4" customFormat="1" ht="6.6" customHeight="1">
      <c r="A27" s="22"/>
      <c r="B27" s="197"/>
      <c r="C27" s="150"/>
      <c r="D27" s="197"/>
      <c r="E27" s="150"/>
      <c r="F27" s="200"/>
      <c r="G27" s="150"/>
      <c r="H27" s="197"/>
      <c r="I27" s="150"/>
      <c r="J27" s="208"/>
      <c r="K27" s="150"/>
      <c r="L27" s="208"/>
      <c r="M27" s="150"/>
      <c r="N27" s="208"/>
      <c r="O27" s="150"/>
      <c r="P27" s="208"/>
      <c r="Q27" s="150"/>
      <c r="R27" s="208"/>
      <c r="S27" s="150"/>
      <c r="T27" s="150"/>
      <c r="U27" s="150"/>
      <c r="V27" s="150"/>
      <c r="W27" s="150"/>
      <c r="X27" s="469"/>
      <c r="Y27" s="150"/>
      <c r="Z27" s="150"/>
      <c r="AA27" s="150"/>
      <c r="AB27" s="150"/>
      <c r="AC27" s="217"/>
      <c r="AD27" s="217"/>
      <c r="AE27" s="220"/>
      <c r="AF27" s="220"/>
      <c r="AG27" s="217"/>
      <c r="AH27" s="217"/>
      <c r="AI27" s="218"/>
      <c r="AJ27" s="218"/>
      <c r="AK27" s="218"/>
      <c r="AL27" s="218"/>
      <c r="AM27" s="218"/>
      <c r="AN27" s="218"/>
      <c r="AO27" s="218"/>
      <c r="AP27" s="62"/>
      <c r="AQ27" s="218"/>
      <c r="AR27" s="62"/>
      <c r="AS27" s="218"/>
      <c r="AT27" s="62"/>
      <c r="AU27" s="150"/>
      <c r="AV27" s="150"/>
      <c r="AW27" s="150"/>
      <c r="AX27" s="150"/>
    </row>
    <row r="28" spans="1:53" s="38" customFormat="1" ht="24">
      <c r="A28" s="64" t="s">
        <v>86</v>
      </c>
      <c r="B28" s="201">
        <v>462058</v>
      </c>
      <c r="C28" s="186"/>
      <c r="D28" s="201">
        <v>365917</v>
      </c>
      <c r="E28" s="175"/>
      <c r="F28" s="201">
        <v>314881.65038135223</v>
      </c>
      <c r="G28" s="175"/>
      <c r="H28" s="201">
        <v>389433.18422251526</v>
      </c>
      <c r="I28" s="175"/>
      <c r="J28" s="201">
        <v>494850.89595625445</v>
      </c>
      <c r="K28" s="175"/>
      <c r="L28" s="201">
        <v>636011.87743475894</v>
      </c>
      <c r="M28" s="175"/>
      <c r="N28" s="201">
        <v>576026.71805559855</v>
      </c>
      <c r="O28" s="175"/>
      <c r="P28" s="201">
        <v>616925.73564538173</v>
      </c>
      <c r="Q28" s="175"/>
      <c r="R28" s="201">
        <v>579104</v>
      </c>
      <c r="S28" s="175"/>
      <c r="T28" s="201">
        <f>SUM(T29:T31)</f>
        <v>705455.47791338828</v>
      </c>
      <c r="U28" s="201"/>
      <c r="V28" s="201">
        <f t="shared" ref="V28:Z28" si="9">SUM(V29:V31)</f>
        <v>772190.81632710272</v>
      </c>
      <c r="W28" s="201"/>
      <c r="X28" s="201">
        <f t="shared" si="9"/>
        <v>725401</v>
      </c>
      <c r="Y28" s="201"/>
      <c r="Z28" s="201">
        <f t="shared" si="9"/>
        <v>695825.24169619998</v>
      </c>
      <c r="AA28" s="175"/>
      <c r="AB28" s="175"/>
      <c r="AC28" s="214">
        <v>100</v>
      </c>
      <c r="AD28" s="214"/>
      <c r="AE28" s="214">
        <v>100</v>
      </c>
      <c r="AF28" s="214"/>
      <c r="AG28" s="214">
        <v>100.0000000000002</v>
      </c>
      <c r="AH28" s="217"/>
      <c r="AI28" s="214">
        <v>100.00000000000024</v>
      </c>
      <c r="AJ28" s="214"/>
      <c r="AK28" s="214">
        <v>99.999999999999829</v>
      </c>
      <c r="AL28" s="214"/>
      <c r="AM28" s="214">
        <v>100</v>
      </c>
      <c r="AN28" s="214"/>
      <c r="AO28" s="214">
        <v>99.999999999999858</v>
      </c>
      <c r="AP28" s="67"/>
      <c r="AQ28" s="214">
        <v>100.00000000000004</v>
      </c>
      <c r="AR28" s="67"/>
      <c r="AS28" s="214">
        <v>100</v>
      </c>
      <c r="AT28" s="67"/>
      <c r="AU28" s="214">
        <f>SUM(AU29:AU30)</f>
        <v>100</v>
      </c>
      <c r="AV28" s="214"/>
      <c r="AW28" s="214">
        <f t="shared" ref="AW28" si="10">SUM(AW29:AW30)</f>
        <v>100</v>
      </c>
      <c r="AX28" s="214"/>
      <c r="AY28" s="214">
        <f>SUM(AY29:AY30)</f>
        <v>100</v>
      </c>
      <c r="AZ28" s="214"/>
      <c r="BA28" s="214">
        <f t="shared" ref="BA28" si="11">SUM(BA29:BA30)</f>
        <v>100</v>
      </c>
    </row>
    <row r="29" spans="1:53" s="4" customFormat="1" ht="12">
      <c r="A29" s="79" t="s">
        <v>84</v>
      </c>
      <c r="B29" s="200">
        <v>47697</v>
      </c>
      <c r="C29" s="278"/>
      <c r="D29" s="200">
        <v>18836</v>
      </c>
      <c r="E29" s="140"/>
      <c r="F29" s="200">
        <v>14525.156488913613</v>
      </c>
      <c r="G29" s="140"/>
      <c r="H29" s="200">
        <v>41637.963375546562</v>
      </c>
      <c r="I29" s="140"/>
      <c r="J29" s="246">
        <v>59626.440781414436</v>
      </c>
      <c r="K29" s="140"/>
      <c r="L29" s="246">
        <v>78238.268131181903</v>
      </c>
      <c r="M29" s="140"/>
      <c r="N29" s="246">
        <v>82007.46453534656</v>
      </c>
      <c r="O29" s="140"/>
      <c r="P29" s="246">
        <v>138800.83782330615</v>
      </c>
      <c r="Q29" s="140"/>
      <c r="R29" s="246">
        <v>165142</v>
      </c>
      <c r="S29" s="140"/>
      <c r="T29" s="246">
        <v>235366.80578131109</v>
      </c>
      <c r="U29" s="246"/>
      <c r="V29" s="246">
        <v>294718.92350017047</v>
      </c>
      <c r="W29" s="140"/>
      <c r="X29" s="246">
        <v>335602</v>
      </c>
      <c r="Y29" s="140"/>
      <c r="Z29" s="246">
        <v>287732.17700000003</v>
      </c>
      <c r="AA29" s="140"/>
      <c r="AB29" s="140"/>
      <c r="AC29" s="220">
        <v>10.322730046877233</v>
      </c>
      <c r="AD29" s="217"/>
      <c r="AE29" s="220">
        <v>5.1476154428463285</v>
      </c>
      <c r="AF29" s="217"/>
      <c r="AG29" s="220">
        <v>4.6128939146889856</v>
      </c>
      <c r="AH29" s="217"/>
      <c r="AI29" s="220">
        <v>10.691940251233307</v>
      </c>
      <c r="AJ29" s="220"/>
      <c r="AK29" s="220">
        <v>12.049375128682277</v>
      </c>
      <c r="AL29" s="220"/>
      <c r="AM29" s="220">
        <v>12.30138475506811</v>
      </c>
      <c r="AN29" s="220"/>
      <c r="AO29" s="220">
        <v>14.237052096334308</v>
      </c>
      <c r="AP29" s="62"/>
      <c r="AQ29" s="220">
        <v>22.49879196206706</v>
      </c>
      <c r="AR29" s="62"/>
      <c r="AS29" s="236">
        <v>28.519028285546032</v>
      </c>
      <c r="AT29" s="62"/>
      <c r="AU29" s="237">
        <v>33.36664795377348</v>
      </c>
      <c r="AV29" s="140"/>
      <c r="AW29" s="237">
        <f>V29/SUM($V$29:$V$30)*100</f>
        <v>38.16659266967072</v>
      </c>
      <c r="AX29" s="237"/>
      <c r="AY29" s="223">
        <f>X29/SUM($X$29:$X$30)*100</f>
        <v>46.264342067353091</v>
      </c>
      <c r="AZ29" s="246"/>
      <c r="BA29" s="223">
        <f>Z29/SUM($Z$29:$Z$30)*100</f>
        <v>41.362888678979822</v>
      </c>
    </row>
    <row r="30" spans="1:53" s="4" customFormat="1" ht="12">
      <c r="A30" s="79" t="s">
        <v>85</v>
      </c>
      <c r="B30" s="200">
        <v>414361</v>
      </c>
      <c r="C30" s="279"/>
      <c r="D30" s="200">
        <v>347081</v>
      </c>
      <c r="E30" s="140"/>
      <c r="F30" s="200">
        <v>300356.49389243859</v>
      </c>
      <c r="G30" s="140"/>
      <c r="H30" s="200">
        <v>347795.2208469687</v>
      </c>
      <c r="I30" s="140"/>
      <c r="J30" s="246">
        <v>435224.45517484</v>
      </c>
      <c r="K30" s="140"/>
      <c r="L30" s="246">
        <v>557773.60930357699</v>
      </c>
      <c r="M30" s="140"/>
      <c r="N30" s="246">
        <v>494006.89560358529</v>
      </c>
      <c r="O30" s="140"/>
      <c r="P30" s="246">
        <v>478124.89782207558</v>
      </c>
      <c r="Q30" s="140"/>
      <c r="R30" s="246">
        <v>413917</v>
      </c>
      <c r="S30" s="140"/>
      <c r="T30" s="246">
        <v>470028.15819607727</v>
      </c>
      <c r="U30" s="246"/>
      <c r="V30" s="246">
        <v>477471.89282693219</v>
      </c>
      <c r="W30" s="140"/>
      <c r="X30" s="246">
        <v>389799</v>
      </c>
      <c r="Y30" s="140"/>
      <c r="Z30" s="246">
        <v>407896.64919999999</v>
      </c>
      <c r="AA30" s="140"/>
      <c r="AB30" s="140"/>
      <c r="AC30" s="220">
        <v>89.677269953122774</v>
      </c>
      <c r="AD30" s="217"/>
      <c r="AE30" s="220">
        <v>94.85238455715367</v>
      </c>
      <c r="AF30" s="217"/>
      <c r="AG30" s="220">
        <v>95.387106085311217</v>
      </c>
      <c r="AH30" s="217"/>
      <c r="AI30" s="220">
        <v>89.308059748766937</v>
      </c>
      <c r="AJ30" s="220"/>
      <c r="AK30" s="220">
        <v>87.950624871317558</v>
      </c>
      <c r="AL30" s="220"/>
      <c r="AM30" s="220">
        <v>87.698615244931887</v>
      </c>
      <c r="AN30" s="220"/>
      <c r="AO30" s="220">
        <v>85.762947903665548</v>
      </c>
      <c r="AP30" s="62"/>
      <c r="AQ30" s="220">
        <v>77.501208037932983</v>
      </c>
      <c r="AR30" s="62"/>
      <c r="AS30" s="236">
        <v>71.480971714453972</v>
      </c>
      <c r="AT30" s="62"/>
      <c r="AU30" s="237">
        <v>66.63335204622652</v>
      </c>
      <c r="AV30" s="140"/>
      <c r="AW30" s="237">
        <f>V30/SUM($V$29:$V$30)*100</f>
        <v>61.833407330329273</v>
      </c>
      <c r="AX30" s="237"/>
      <c r="AY30" s="223">
        <f>X30/SUM($X$29:$X$30)*100</f>
        <v>53.735657932646909</v>
      </c>
      <c r="AZ30" s="246"/>
      <c r="BA30" s="223">
        <f>Z30/SUM($Z$29:$Z$30)*100</f>
        <v>58.637111321020171</v>
      </c>
    </row>
    <row r="31" spans="1:53" s="4" customFormat="1" ht="12">
      <c r="A31" s="79" t="s">
        <v>3</v>
      </c>
      <c r="B31" s="200">
        <v>0</v>
      </c>
      <c r="C31" s="279"/>
      <c r="D31" s="200">
        <v>0</v>
      </c>
      <c r="E31" s="140"/>
      <c r="F31" s="200">
        <v>0</v>
      </c>
      <c r="G31" s="140"/>
      <c r="H31" s="200">
        <v>0</v>
      </c>
      <c r="I31" s="140"/>
      <c r="J31" s="246">
        <v>0</v>
      </c>
      <c r="K31" s="140"/>
      <c r="L31" s="246">
        <v>0</v>
      </c>
      <c r="M31" s="140"/>
      <c r="N31" s="246">
        <v>12.357916666666666</v>
      </c>
      <c r="O31" s="178" t="s">
        <v>71</v>
      </c>
      <c r="P31" s="246">
        <v>0</v>
      </c>
      <c r="Q31" s="178"/>
      <c r="R31" s="246">
        <v>45</v>
      </c>
      <c r="S31" s="178" t="s">
        <v>71</v>
      </c>
      <c r="T31" s="246">
        <v>60.513936000000001</v>
      </c>
      <c r="U31" s="246" t="s">
        <v>71</v>
      </c>
      <c r="V31" s="246">
        <v>0</v>
      </c>
      <c r="W31" s="178"/>
      <c r="X31" s="246">
        <v>0</v>
      </c>
      <c r="Y31" s="178"/>
      <c r="Z31" s="246">
        <v>196.41549620000001</v>
      </c>
      <c r="AA31" s="178" t="s">
        <v>71</v>
      </c>
      <c r="AB31" s="178"/>
      <c r="AC31" s="217">
        <v>0</v>
      </c>
      <c r="AD31" s="217"/>
      <c r="AE31" s="217">
        <v>0</v>
      </c>
      <c r="AF31" s="217"/>
      <c r="AG31" s="217">
        <v>0</v>
      </c>
      <c r="AH31" s="217"/>
      <c r="AI31" s="220">
        <v>0</v>
      </c>
      <c r="AJ31" s="220"/>
      <c r="AK31" s="220">
        <v>0</v>
      </c>
      <c r="AL31" s="220"/>
      <c r="AM31" s="220">
        <v>0</v>
      </c>
      <c r="AN31" s="220"/>
      <c r="AO31" s="223" t="s">
        <v>80</v>
      </c>
      <c r="AP31" s="62"/>
      <c r="AQ31" s="220">
        <v>0</v>
      </c>
      <c r="AR31" s="62"/>
      <c r="AS31" s="216" t="s">
        <v>80</v>
      </c>
      <c r="AT31" s="62"/>
      <c r="AU31" s="237" t="s">
        <v>80</v>
      </c>
      <c r="AV31" s="178"/>
      <c r="AW31" s="246">
        <v>0</v>
      </c>
      <c r="AX31" s="246"/>
      <c r="AY31" s="246">
        <v>0</v>
      </c>
      <c r="AZ31" s="246"/>
      <c r="BA31" s="237" t="s">
        <v>80</v>
      </c>
    </row>
    <row r="32" spans="1:53" s="4" customFormat="1" ht="6.6" customHeight="1">
      <c r="A32" s="80"/>
      <c r="B32" s="200"/>
      <c r="C32" s="279"/>
      <c r="D32" s="249"/>
      <c r="E32" s="279"/>
      <c r="F32" s="200"/>
      <c r="G32" s="150"/>
      <c r="H32" s="197"/>
      <c r="I32" s="150"/>
      <c r="J32" s="208"/>
      <c r="K32" s="150"/>
      <c r="L32" s="208"/>
      <c r="M32" s="150"/>
      <c r="N32" s="208"/>
      <c r="O32" s="150"/>
      <c r="P32" s="208"/>
      <c r="Q32" s="150"/>
      <c r="R32" s="208"/>
      <c r="S32" s="150"/>
      <c r="T32" s="150"/>
      <c r="U32" s="150"/>
      <c r="V32" s="150"/>
      <c r="W32" s="150"/>
      <c r="X32" s="469"/>
      <c r="Y32" s="150"/>
      <c r="Z32" s="150"/>
      <c r="AA32" s="150"/>
      <c r="AB32" s="150"/>
      <c r="AC32" s="217"/>
      <c r="AD32" s="217"/>
      <c r="AE32" s="217"/>
      <c r="AF32" s="217"/>
      <c r="AG32" s="217"/>
      <c r="AH32" s="217"/>
      <c r="AI32" s="218"/>
      <c r="AJ32" s="218"/>
      <c r="AK32" s="218"/>
      <c r="AL32" s="218"/>
      <c r="AM32" s="218"/>
      <c r="AN32" s="218"/>
      <c r="AO32" s="218"/>
      <c r="AP32" s="62"/>
      <c r="AQ32" s="218"/>
      <c r="AR32" s="62"/>
      <c r="AS32" s="218"/>
      <c r="AT32" s="62"/>
      <c r="AU32" s="150"/>
      <c r="AV32" s="150"/>
      <c r="AW32" s="150"/>
      <c r="AX32" s="150"/>
    </row>
    <row r="33" spans="1:54" s="38" customFormat="1" ht="12">
      <c r="A33" s="39" t="s">
        <v>54</v>
      </c>
      <c r="B33" s="201">
        <v>462058</v>
      </c>
      <c r="C33" s="186"/>
      <c r="D33" s="201">
        <v>365917</v>
      </c>
      <c r="E33" s="175"/>
      <c r="F33" s="201">
        <v>314881.65038135147</v>
      </c>
      <c r="G33" s="175"/>
      <c r="H33" s="204">
        <v>389433.18422251515</v>
      </c>
      <c r="I33" s="175"/>
      <c r="J33" s="209">
        <v>494850.89595625427</v>
      </c>
      <c r="K33" s="175"/>
      <c r="L33" s="209">
        <v>636011.87743475847</v>
      </c>
      <c r="M33" s="175"/>
      <c r="N33" s="209">
        <v>576026.71805559983</v>
      </c>
      <c r="O33" s="175"/>
      <c r="P33" s="209">
        <v>616925.73564538255</v>
      </c>
      <c r="Q33" s="175"/>
      <c r="R33" s="209">
        <v>579104</v>
      </c>
      <c r="S33" s="175"/>
      <c r="T33" s="209">
        <f>SUM(T34:T36)</f>
        <v>705455.47791338293</v>
      </c>
      <c r="U33" s="209"/>
      <c r="V33" s="209">
        <f>SUM(V34:V36)</f>
        <v>772190.81632709922</v>
      </c>
      <c r="W33" s="209"/>
      <c r="X33" s="209">
        <f>SUM(X34:X36)</f>
        <v>725401.4</v>
      </c>
      <c r="Y33" s="209"/>
      <c r="Z33" s="209">
        <f>SUM(Z34:Z36)</f>
        <v>695825.24177405005</v>
      </c>
      <c r="AA33" s="175"/>
      <c r="AB33" s="175"/>
      <c r="AC33" s="214">
        <v>100</v>
      </c>
      <c r="AD33" s="214"/>
      <c r="AE33" s="214">
        <v>100</v>
      </c>
      <c r="AF33" s="214"/>
      <c r="AG33" s="214">
        <v>99.999999999999957</v>
      </c>
      <c r="AH33" s="217"/>
      <c r="AI33" s="214">
        <v>100.0000000000002</v>
      </c>
      <c r="AJ33" s="214"/>
      <c r="AK33" s="214">
        <v>99.999999999999801</v>
      </c>
      <c r="AL33" s="214"/>
      <c r="AM33" s="214">
        <v>99.999999999999915</v>
      </c>
      <c r="AN33" s="214"/>
      <c r="AO33" s="214">
        <v>100.00000000000007</v>
      </c>
      <c r="AP33" s="67"/>
      <c r="AQ33" s="214">
        <v>100.00000000000017</v>
      </c>
      <c r="AR33" s="67"/>
      <c r="AS33" s="214">
        <v>100</v>
      </c>
      <c r="AT33" s="67"/>
      <c r="AU33" s="214">
        <f>SUM(AU34:AU35)</f>
        <v>100</v>
      </c>
      <c r="AV33" s="214"/>
      <c r="AW33" s="214">
        <f t="shared" ref="AW33:BA33" si="12">SUM(AW34:AW35)</f>
        <v>100</v>
      </c>
      <c r="AX33" s="214"/>
      <c r="AY33" s="214">
        <f t="shared" si="12"/>
        <v>100</v>
      </c>
      <c r="AZ33" s="214"/>
      <c r="BA33" s="214">
        <f t="shared" si="12"/>
        <v>99.999999999999986</v>
      </c>
    </row>
    <row r="34" spans="1:54" s="4" customFormat="1" ht="12">
      <c r="A34" s="331" t="s">
        <v>32</v>
      </c>
      <c r="B34" s="200">
        <v>321012</v>
      </c>
      <c r="C34" s="150"/>
      <c r="D34" s="200">
        <v>293074</v>
      </c>
      <c r="E34" s="174"/>
      <c r="F34" s="200">
        <v>242341.85145854991</v>
      </c>
      <c r="G34" s="174"/>
      <c r="H34" s="200">
        <v>318232.95710990648</v>
      </c>
      <c r="I34" s="174"/>
      <c r="J34" s="246">
        <v>411912.06649662415</v>
      </c>
      <c r="K34" s="174"/>
      <c r="L34" s="246">
        <v>483763.34144972445</v>
      </c>
      <c r="M34" s="174"/>
      <c r="N34" s="246">
        <v>431378.16691588872</v>
      </c>
      <c r="O34" s="174"/>
      <c r="P34" s="246">
        <v>501053.51925961283</v>
      </c>
      <c r="Q34" s="174"/>
      <c r="R34" s="246">
        <v>463410</v>
      </c>
      <c r="S34" s="174"/>
      <c r="T34" s="246">
        <v>555992.29099615186</v>
      </c>
      <c r="U34" s="174"/>
      <c r="V34" s="246">
        <v>406627.90822236991</v>
      </c>
      <c r="W34" s="174"/>
      <c r="X34" s="246">
        <v>464508.8</v>
      </c>
      <c r="Y34" s="174"/>
      <c r="Z34" s="246">
        <v>436938.5073</v>
      </c>
      <c r="AA34" s="174"/>
      <c r="AB34" s="174"/>
      <c r="AC34" s="217">
        <v>69.474394989373636</v>
      </c>
      <c r="AD34" s="217"/>
      <c r="AE34" s="217">
        <v>80.093026560668136</v>
      </c>
      <c r="AF34" s="217"/>
      <c r="AG34" s="217">
        <v>76.962837042123894</v>
      </c>
      <c r="AH34" s="217"/>
      <c r="AI34" s="220">
        <v>81.716959417632609</v>
      </c>
      <c r="AJ34" s="220"/>
      <c r="AK34" s="220">
        <v>83.239632354436949</v>
      </c>
      <c r="AL34" s="220"/>
      <c r="AM34" s="220">
        <v>76.061997993008873</v>
      </c>
      <c r="AN34" s="220"/>
      <c r="AO34" s="220">
        <v>74.888569122630727</v>
      </c>
      <c r="AP34" s="62"/>
      <c r="AQ34" s="220">
        <v>81.21780148066739</v>
      </c>
      <c r="AR34" s="62"/>
      <c r="AS34" s="217">
        <v>80.021895894347125</v>
      </c>
      <c r="AT34" s="62"/>
      <c r="AU34" s="217">
        <v>78.813166500580479</v>
      </c>
      <c r="AV34" s="174"/>
      <c r="AW34" s="217">
        <f>V34/SUM($V$34:$V$35)*100</f>
        <v>52.658993039632676</v>
      </c>
      <c r="AX34" s="217"/>
      <c r="AY34" s="217">
        <f>X34/SUM($X$34:$X$35)*100</f>
        <v>64.034726152996114</v>
      </c>
      <c r="AZ34" s="217"/>
      <c r="BA34" s="217">
        <f>Z34/SUM($Z$34:$Z$35)*100</f>
        <v>62.803005059690342</v>
      </c>
    </row>
    <row r="35" spans="1:54" s="4" customFormat="1" ht="12">
      <c r="A35" s="331" t="s">
        <v>31</v>
      </c>
      <c r="B35" s="200">
        <v>141046</v>
      </c>
      <c r="C35" s="150"/>
      <c r="D35" s="200">
        <v>72843</v>
      </c>
      <c r="E35" s="174"/>
      <c r="F35" s="200">
        <v>72539.79892280155</v>
      </c>
      <c r="G35" s="174"/>
      <c r="H35" s="200">
        <v>71200.227112608671</v>
      </c>
      <c r="I35" s="174"/>
      <c r="J35" s="246">
        <v>82938.829459630128</v>
      </c>
      <c r="K35" s="174"/>
      <c r="L35" s="246">
        <v>152248.53598503399</v>
      </c>
      <c r="M35" s="174"/>
      <c r="N35" s="246">
        <v>144648.55113971105</v>
      </c>
      <c r="O35" s="174"/>
      <c r="P35" s="246">
        <v>115872.21638576969</v>
      </c>
      <c r="Q35" s="174"/>
      <c r="R35" s="246">
        <v>115694</v>
      </c>
      <c r="S35" s="174"/>
      <c r="T35" s="246">
        <v>149463.18691723104</v>
      </c>
      <c r="U35" s="174"/>
      <c r="V35" s="246">
        <v>365562.90810472931</v>
      </c>
      <c r="W35" s="174"/>
      <c r="X35" s="246">
        <v>260892.6</v>
      </c>
      <c r="Y35" s="174"/>
      <c r="Z35" s="246">
        <v>258790.15549999999</v>
      </c>
      <c r="AA35" s="174"/>
      <c r="AB35" s="174"/>
      <c r="AC35" s="217">
        <v>30.525605010626371</v>
      </c>
      <c r="AD35" s="217"/>
      <c r="AE35" s="217">
        <v>19.906973439331871</v>
      </c>
      <c r="AF35" s="217"/>
      <c r="AG35" s="217">
        <v>23.037162957876067</v>
      </c>
      <c r="AH35" s="217"/>
      <c r="AI35" s="220">
        <v>18.283040582367597</v>
      </c>
      <c r="AJ35" s="220"/>
      <c r="AK35" s="220">
        <v>16.760367645562859</v>
      </c>
      <c r="AL35" s="220"/>
      <c r="AM35" s="220">
        <v>23.938002006991042</v>
      </c>
      <c r="AN35" s="220"/>
      <c r="AO35" s="220">
        <v>25.111430877369344</v>
      </c>
      <c r="AP35" s="62"/>
      <c r="AQ35" s="220">
        <v>18.782198519332777</v>
      </c>
      <c r="AR35" s="62"/>
      <c r="AS35" s="217">
        <v>19.978104105652871</v>
      </c>
      <c r="AT35" s="62"/>
      <c r="AU35" s="217">
        <v>21.186833499419524</v>
      </c>
      <c r="AV35" s="174"/>
      <c r="AW35" s="217">
        <f>V35/SUM($V$34:$V$35)*100</f>
        <v>47.341006960367324</v>
      </c>
      <c r="AX35" s="217"/>
      <c r="AY35" s="217">
        <f>X35/SUM($X$34:$X$35)*100</f>
        <v>35.965273847003878</v>
      </c>
      <c r="AZ35" s="217"/>
      <c r="BA35" s="217">
        <f>Z35/SUM($Z$34:$Z$35)*100</f>
        <v>37.196994940309644</v>
      </c>
    </row>
    <row r="36" spans="1:54" s="4" customFormat="1" ht="12">
      <c r="A36" s="79" t="s">
        <v>3</v>
      </c>
      <c r="B36" s="200">
        <v>0</v>
      </c>
      <c r="C36" s="150"/>
      <c r="D36" s="200">
        <v>0</v>
      </c>
      <c r="E36" s="174"/>
      <c r="F36" s="200">
        <v>0</v>
      </c>
      <c r="G36" s="174"/>
      <c r="H36" s="200">
        <v>0</v>
      </c>
      <c r="I36" s="174"/>
      <c r="J36" s="246">
        <v>0</v>
      </c>
      <c r="K36" s="174"/>
      <c r="L36" s="246">
        <v>0</v>
      </c>
      <c r="M36" s="174"/>
      <c r="N36" s="246">
        <v>0</v>
      </c>
      <c r="O36" s="174"/>
      <c r="P36" s="246">
        <v>0</v>
      </c>
      <c r="Q36" s="174"/>
      <c r="R36" s="246">
        <v>0</v>
      </c>
      <c r="S36" s="174"/>
      <c r="T36" s="246">
        <v>0</v>
      </c>
      <c r="U36" s="174"/>
      <c r="V36" s="246">
        <v>0</v>
      </c>
      <c r="W36" s="174"/>
      <c r="X36" s="246">
        <v>0</v>
      </c>
      <c r="Y36" s="174"/>
      <c r="Z36" s="246">
        <v>96.578974049999999</v>
      </c>
      <c r="AA36" s="174" t="s">
        <v>71</v>
      </c>
      <c r="AB36" s="174"/>
      <c r="AC36" s="200">
        <v>0</v>
      </c>
      <c r="AD36" s="150"/>
      <c r="AE36" s="200">
        <v>0</v>
      </c>
      <c r="AF36" s="174"/>
      <c r="AG36" s="200">
        <v>0</v>
      </c>
      <c r="AH36" s="174"/>
      <c r="AI36" s="200">
        <v>0</v>
      </c>
      <c r="AJ36" s="174"/>
      <c r="AK36" s="246">
        <v>0</v>
      </c>
      <c r="AL36" s="174"/>
      <c r="AM36" s="246">
        <v>0</v>
      </c>
      <c r="AN36" s="174"/>
      <c r="AO36" s="246">
        <v>0</v>
      </c>
      <c r="AP36" s="174"/>
      <c r="AQ36" s="246">
        <v>0</v>
      </c>
      <c r="AR36" s="174"/>
      <c r="AS36" s="246">
        <v>0</v>
      </c>
      <c r="AT36" s="174"/>
      <c r="AU36" s="246">
        <v>0</v>
      </c>
      <c r="AV36" s="174"/>
      <c r="AW36" s="246">
        <v>0</v>
      </c>
      <c r="AX36" s="174"/>
      <c r="AY36" s="246">
        <v>0</v>
      </c>
      <c r="AZ36" s="217"/>
      <c r="BA36" s="223" t="s">
        <v>80</v>
      </c>
    </row>
    <row r="37" spans="1:54" s="4" customFormat="1" ht="6.6" customHeight="1">
      <c r="A37" s="9"/>
      <c r="B37" s="207"/>
      <c r="C37" s="165"/>
      <c r="D37" s="205"/>
      <c r="E37" s="176"/>
      <c r="F37" s="200"/>
      <c r="G37" s="176"/>
      <c r="H37" s="205"/>
      <c r="I37" s="176"/>
      <c r="J37" s="210"/>
      <c r="K37" s="176"/>
      <c r="L37" s="210"/>
      <c r="M37" s="176"/>
      <c r="N37" s="210"/>
      <c r="O37" s="176"/>
      <c r="P37" s="210"/>
      <c r="Q37" s="176"/>
      <c r="R37" s="210"/>
      <c r="S37" s="176"/>
      <c r="T37" s="176"/>
      <c r="U37" s="176"/>
      <c r="V37" s="176"/>
      <c r="W37" s="176"/>
      <c r="X37" s="470"/>
      <c r="Y37" s="176"/>
      <c r="Z37" s="176"/>
      <c r="AA37" s="176"/>
      <c r="AB37" s="176"/>
      <c r="AC37" s="218"/>
      <c r="AD37" s="218"/>
      <c r="AE37" s="229"/>
      <c r="AF37" s="229"/>
      <c r="AG37" s="217"/>
      <c r="AH37" s="217"/>
      <c r="AI37" s="218"/>
      <c r="AJ37" s="218"/>
      <c r="AK37" s="218"/>
      <c r="AL37" s="218"/>
      <c r="AM37" s="218"/>
      <c r="AN37" s="218"/>
      <c r="AO37" s="218"/>
      <c r="AP37" s="62"/>
      <c r="AQ37" s="218"/>
      <c r="AR37" s="62"/>
      <c r="AS37" s="218"/>
      <c r="AT37" s="62"/>
      <c r="AU37" s="176"/>
      <c r="AV37" s="176"/>
      <c r="AW37" s="176"/>
      <c r="AX37" s="176"/>
    </row>
    <row r="38" spans="1:54" s="38" customFormat="1" ht="12">
      <c r="A38" s="332" t="s">
        <v>134</v>
      </c>
      <c r="B38" s="201">
        <v>462058</v>
      </c>
      <c r="C38" s="186"/>
      <c r="D38" s="201">
        <v>365917</v>
      </c>
      <c r="E38" s="175"/>
      <c r="F38" s="201">
        <v>314881.65038135153</v>
      </c>
      <c r="G38" s="175"/>
      <c r="H38" s="204">
        <v>389433.18422251474</v>
      </c>
      <c r="I38" s="175"/>
      <c r="J38" s="209">
        <v>494850.89595625497</v>
      </c>
      <c r="K38" s="175"/>
      <c r="L38" s="209">
        <v>636011.87743475917</v>
      </c>
      <c r="M38" s="175"/>
      <c r="N38" s="209">
        <v>576026.7180555996</v>
      </c>
      <c r="O38" s="175"/>
      <c r="P38" s="209">
        <v>616925.73564538045</v>
      </c>
      <c r="Q38" s="175"/>
      <c r="R38" s="209">
        <v>579104</v>
      </c>
      <c r="S38" s="175"/>
      <c r="T38" s="209">
        <f>SUM(T39:T45)</f>
        <v>705455.47791338386</v>
      </c>
      <c r="U38" s="209"/>
      <c r="V38" s="209">
        <f t="shared" ref="V38" si="13">SUM(V39:V45)</f>
        <v>772190.88266279979</v>
      </c>
      <c r="W38" s="209"/>
      <c r="X38" s="209">
        <f>SUM(X39:X45)</f>
        <v>725401</v>
      </c>
      <c r="Y38" s="209"/>
      <c r="Z38" s="209">
        <f t="shared" ref="Z38" si="14">SUM(Z39:Z45)</f>
        <v>695825.2416754202</v>
      </c>
      <c r="AA38" s="175"/>
      <c r="AB38" s="175"/>
      <c r="AC38" s="214">
        <v>100</v>
      </c>
      <c r="AD38" s="214"/>
      <c r="AE38" s="214">
        <v>100</v>
      </c>
      <c r="AF38" s="214"/>
      <c r="AG38" s="214">
        <v>99.999999999999972</v>
      </c>
      <c r="AH38" s="217"/>
      <c r="AI38" s="214">
        <v>100.0000000000001</v>
      </c>
      <c r="AJ38" s="214"/>
      <c r="AK38" s="214">
        <v>99.999999999999929</v>
      </c>
      <c r="AL38" s="214"/>
      <c r="AM38" s="214">
        <v>100.00000000000004</v>
      </c>
      <c r="AN38" s="214"/>
      <c r="AO38" s="214">
        <v>100.00000000000006</v>
      </c>
      <c r="AP38" s="68"/>
      <c r="AQ38" s="214">
        <v>99.999999999999829</v>
      </c>
      <c r="AR38" s="68"/>
      <c r="AS38" s="214">
        <v>100</v>
      </c>
      <c r="AT38" s="68"/>
      <c r="AU38" s="214">
        <f>SUM(AU39:AU44)</f>
        <v>99.999999999999986</v>
      </c>
      <c r="AV38" s="214"/>
      <c r="AW38" s="214">
        <f t="shared" ref="AW38:BA38" si="15">SUM(AW39:AW44)</f>
        <v>99.999999999999986</v>
      </c>
      <c r="AX38" s="214"/>
      <c r="AY38" s="214">
        <f t="shared" si="15"/>
        <v>99.999999999999986</v>
      </c>
      <c r="AZ38" s="214"/>
      <c r="BA38" s="214">
        <f t="shared" si="15"/>
        <v>100</v>
      </c>
      <c r="BB38" s="214"/>
    </row>
    <row r="39" spans="1:54" s="4" customFormat="1" ht="12">
      <c r="A39" s="333" t="s">
        <v>33</v>
      </c>
      <c r="B39" s="200">
        <v>143190</v>
      </c>
      <c r="C39" s="150"/>
      <c r="D39" s="200">
        <v>74314</v>
      </c>
      <c r="E39" s="176"/>
      <c r="F39" s="200">
        <v>74838.368465504871</v>
      </c>
      <c r="G39" s="176"/>
      <c r="H39" s="200">
        <v>71781.512673876612</v>
      </c>
      <c r="I39" s="176"/>
      <c r="J39" s="246">
        <v>84558.457161203798</v>
      </c>
      <c r="K39" s="176"/>
      <c r="L39" s="246">
        <v>151926.36455659044</v>
      </c>
      <c r="M39" s="176"/>
      <c r="N39" s="246">
        <v>144666.82554925652</v>
      </c>
      <c r="O39" s="176"/>
      <c r="P39" s="246">
        <v>118609.79412686032</v>
      </c>
      <c r="Q39" s="176"/>
      <c r="R39" s="246">
        <v>117686</v>
      </c>
      <c r="S39" s="176"/>
      <c r="T39" s="246">
        <v>152078.73389297907</v>
      </c>
      <c r="U39" s="176"/>
      <c r="V39" s="246">
        <v>368480.13591614796</v>
      </c>
      <c r="W39" s="176"/>
      <c r="X39" s="246">
        <v>278439</v>
      </c>
      <c r="Y39" s="176"/>
      <c r="Z39" s="246">
        <v>282679.94780000002</v>
      </c>
      <c r="AA39" s="176"/>
      <c r="AB39" s="176"/>
      <c r="AC39" s="217">
        <v>30.989616022230976</v>
      </c>
      <c r="AD39" s="217"/>
      <c r="AE39" s="217">
        <v>20.308977172418881</v>
      </c>
      <c r="AF39" s="217"/>
      <c r="AG39" s="217">
        <v>23.767141837216776</v>
      </c>
      <c r="AH39" s="217"/>
      <c r="AI39" s="236">
        <v>18.435009969910585</v>
      </c>
      <c r="AJ39" s="236"/>
      <c r="AK39" s="236">
        <v>17.097746158466684</v>
      </c>
      <c r="AL39" s="236"/>
      <c r="AM39" s="236">
        <v>23.887347068007358</v>
      </c>
      <c r="AN39" s="236"/>
      <c r="AO39" s="236">
        <v>25.114603370757706</v>
      </c>
      <c r="AP39" s="62"/>
      <c r="AQ39" s="236">
        <v>19.225943622335617</v>
      </c>
      <c r="AR39" s="62"/>
      <c r="AS39" s="217">
        <v>20.322083770790737</v>
      </c>
      <c r="AT39" s="62"/>
      <c r="AU39" s="217">
        <f>T39/SUM($T$39:$T$44)*100</f>
        <v>21.557523990429821</v>
      </c>
      <c r="AV39" s="176"/>
      <c r="AW39" s="217">
        <f>V39/SUM($V$39:$V$44)*100</f>
        <v>47.718788733362423</v>
      </c>
      <c r="AX39" s="217"/>
      <c r="AY39" s="217">
        <f t="shared" ref="AY39:AY44" si="16">X39/SUM($X$39:$X$44)*100</f>
        <v>38.403472379302542</v>
      </c>
      <c r="AZ39" s="217"/>
      <c r="BA39" s="217">
        <f>Z39/SUM($Z$39:$Z$44)*100</f>
        <v>40.628277071683833</v>
      </c>
    </row>
    <row r="40" spans="1:54" s="4" customFormat="1" ht="12">
      <c r="A40" s="333" t="s">
        <v>34</v>
      </c>
      <c r="B40" s="200">
        <v>202159</v>
      </c>
      <c r="C40" s="150"/>
      <c r="D40" s="200">
        <v>153957</v>
      </c>
      <c r="E40" s="176"/>
      <c r="F40" s="200">
        <v>126654.20613064614</v>
      </c>
      <c r="G40" s="176"/>
      <c r="H40" s="200">
        <v>140104.82657506922</v>
      </c>
      <c r="I40" s="176"/>
      <c r="J40" s="246">
        <v>187738.68455294095</v>
      </c>
      <c r="K40" s="176"/>
      <c r="L40" s="246">
        <v>205621.92207527778</v>
      </c>
      <c r="M40" s="176"/>
      <c r="N40" s="246">
        <v>198568.84870350271</v>
      </c>
      <c r="O40" s="176"/>
      <c r="P40" s="246">
        <v>205528.34843964683</v>
      </c>
      <c r="Q40" s="176"/>
      <c r="R40" s="246">
        <v>201647</v>
      </c>
      <c r="S40" s="176"/>
      <c r="T40" s="246">
        <v>259179.26498707384</v>
      </c>
      <c r="U40" s="176"/>
      <c r="V40" s="246">
        <v>197911.718877028</v>
      </c>
      <c r="W40" s="176"/>
      <c r="X40" s="246">
        <v>227606</v>
      </c>
      <c r="Y40" s="176"/>
      <c r="Z40" s="246">
        <v>210373.22630000001</v>
      </c>
      <c r="AA40" s="176"/>
      <c r="AB40" s="176"/>
      <c r="AC40" s="217">
        <v>43.751866648775696</v>
      </c>
      <c r="AD40" s="217"/>
      <c r="AE40" s="217">
        <v>42.074295536966034</v>
      </c>
      <c r="AF40" s="217"/>
      <c r="AG40" s="217">
        <v>40.222796716561874</v>
      </c>
      <c r="AH40" s="217"/>
      <c r="AI40" s="236">
        <v>35.981881386068409</v>
      </c>
      <c r="AJ40" s="236"/>
      <c r="AK40" s="236">
        <v>37.960820009892167</v>
      </c>
      <c r="AL40" s="236"/>
      <c r="AM40" s="236">
        <v>32.329887124846998</v>
      </c>
      <c r="AN40" s="236"/>
      <c r="AO40" s="236">
        <v>34.472159446662403</v>
      </c>
      <c r="AP40" s="62"/>
      <c r="AQ40" s="236">
        <v>33.314925373414425</v>
      </c>
      <c r="AR40" s="62"/>
      <c r="AS40" s="217">
        <v>34.820515831353262</v>
      </c>
      <c r="AT40" s="62"/>
      <c r="AU40" s="217">
        <f t="shared" ref="AU40:AU44" si="17">T40/SUM($T$39:$T$44)*100</f>
        <v>36.73928023830527</v>
      </c>
      <c r="AV40" s="176"/>
      <c r="AW40" s="217">
        <f t="shared" ref="AW40:AW44" si="18">V40/SUM($V$39:$V$44)*100</f>
        <v>25.629895835412508</v>
      </c>
      <c r="AX40" s="217"/>
      <c r="AY40" s="217">
        <f t="shared" si="16"/>
        <v>31.39237224082666</v>
      </c>
      <c r="AZ40" s="217"/>
      <c r="BA40" s="217">
        <f t="shared" ref="BA40:BA44" si="19">Z40/SUM($Z$39:$Z$44)*100</f>
        <v>30.235967542443575</v>
      </c>
    </row>
    <row r="41" spans="1:54" s="4" customFormat="1" ht="12">
      <c r="A41" s="333" t="s">
        <v>35</v>
      </c>
      <c r="B41" s="200">
        <v>76503</v>
      </c>
      <c r="C41" s="150"/>
      <c r="D41" s="200">
        <v>98359</v>
      </c>
      <c r="E41" s="176"/>
      <c r="F41" s="200">
        <v>83193.045680666342</v>
      </c>
      <c r="G41" s="176"/>
      <c r="H41" s="200">
        <v>130402.67208229411</v>
      </c>
      <c r="I41" s="176"/>
      <c r="J41" s="246">
        <v>178462.92309770381</v>
      </c>
      <c r="K41" s="176"/>
      <c r="L41" s="246">
        <v>214769.26841597934</v>
      </c>
      <c r="M41" s="176"/>
      <c r="N41" s="246">
        <v>175100.13541004635</v>
      </c>
      <c r="O41" s="176"/>
      <c r="P41" s="246">
        <v>221420.39790109341</v>
      </c>
      <c r="Q41" s="176"/>
      <c r="R41" s="246">
        <v>178550</v>
      </c>
      <c r="S41" s="176"/>
      <c r="T41" s="246">
        <v>195689.80299422843</v>
      </c>
      <c r="U41" s="176"/>
      <c r="V41" s="246">
        <v>148927.5618111369</v>
      </c>
      <c r="W41" s="176"/>
      <c r="X41" s="246">
        <v>169702</v>
      </c>
      <c r="Y41" s="176"/>
      <c r="Z41" s="246">
        <v>145500.23860000001</v>
      </c>
      <c r="AA41" s="176"/>
      <c r="AB41" s="176"/>
      <c r="AC41" s="217">
        <v>16.557012323128266</v>
      </c>
      <c r="AD41" s="217"/>
      <c r="AE41" s="217">
        <v>26.880139485183797</v>
      </c>
      <c r="AF41" s="217"/>
      <c r="AG41" s="217">
        <v>26.420417188461652</v>
      </c>
      <c r="AH41" s="217"/>
      <c r="AI41" s="236">
        <v>33.490163001468055</v>
      </c>
      <c r="AJ41" s="236"/>
      <c r="AK41" s="236">
        <v>36.085258178320586</v>
      </c>
      <c r="AL41" s="236"/>
      <c r="AM41" s="236">
        <v>33.76812226875591</v>
      </c>
      <c r="AN41" s="236"/>
      <c r="AO41" s="236">
        <v>30.397919041169423</v>
      </c>
      <c r="AP41" s="62"/>
      <c r="AQ41" s="236">
        <v>35.890932264231118</v>
      </c>
      <c r="AR41" s="62"/>
      <c r="AS41" s="217">
        <v>30.83211305741283</v>
      </c>
      <c r="AT41" s="62"/>
      <c r="AU41" s="217">
        <f t="shared" si="17"/>
        <v>27.739497263958494</v>
      </c>
      <c r="AV41" s="176"/>
      <c r="AW41" s="217">
        <f t="shared" si="18"/>
        <v>19.286366254102816</v>
      </c>
      <c r="AX41" s="217"/>
      <c r="AY41" s="217">
        <f t="shared" si="16"/>
        <v>23.406010184321882</v>
      </c>
      <c r="AZ41" s="217"/>
      <c r="BA41" s="217">
        <f t="shared" si="19"/>
        <v>20.912074074738836</v>
      </c>
    </row>
    <row r="42" spans="1:54" s="4" customFormat="1" ht="12">
      <c r="A42" s="333" t="s">
        <v>36</v>
      </c>
      <c r="B42" s="200">
        <v>31269</v>
      </c>
      <c r="C42" s="150"/>
      <c r="D42" s="200">
        <v>34616</v>
      </c>
      <c r="E42" s="176"/>
      <c r="F42" s="200">
        <v>23888.457303282979</v>
      </c>
      <c r="G42" s="174"/>
      <c r="H42" s="200">
        <v>40758.599551958534</v>
      </c>
      <c r="I42" s="174"/>
      <c r="J42" s="246">
        <v>35226.38163123955</v>
      </c>
      <c r="K42" s="174"/>
      <c r="L42" s="246">
        <v>51363.715860642311</v>
      </c>
      <c r="M42" s="174"/>
      <c r="N42" s="246">
        <v>47186.527860100527</v>
      </c>
      <c r="O42" s="174"/>
      <c r="P42" s="246">
        <v>61603.068810984478</v>
      </c>
      <c r="Q42" s="174"/>
      <c r="R42" s="246">
        <v>72633</v>
      </c>
      <c r="S42" s="174"/>
      <c r="T42" s="246">
        <v>88939.30247807072</v>
      </c>
      <c r="U42" s="174"/>
      <c r="V42" s="246">
        <v>48127.137870486898</v>
      </c>
      <c r="W42" s="174"/>
      <c r="X42" s="246">
        <v>41425</v>
      </c>
      <c r="Y42" s="174"/>
      <c r="Z42" s="246">
        <v>44469.128349999999</v>
      </c>
      <c r="AA42" s="174"/>
      <c r="AB42" s="174"/>
      <c r="AC42" s="217">
        <v>6.7673322396755387</v>
      </c>
      <c r="AD42" s="217"/>
      <c r="AE42" s="217">
        <v>9.4600688134194364</v>
      </c>
      <c r="AF42" s="217"/>
      <c r="AG42" s="217">
        <v>7.5864875817157937</v>
      </c>
      <c r="AH42" s="217"/>
      <c r="AI42" s="236">
        <v>10.46767003244555</v>
      </c>
      <c r="AJ42" s="236"/>
      <c r="AK42" s="236">
        <v>7.1227852474175037</v>
      </c>
      <c r="AL42" s="236"/>
      <c r="AM42" s="236">
        <v>8.075905133691645</v>
      </c>
      <c r="AN42" s="236"/>
      <c r="AO42" s="236">
        <v>8.1917255538736971</v>
      </c>
      <c r="AP42" s="62"/>
      <c r="AQ42" s="236">
        <v>9.9854918107022979</v>
      </c>
      <c r="AR42" s="62"/>
      <c r="AS42" s="217">
        <v>12.542306735923081</v>
      </c>
      <c r="AT42" s="62"/>
      <c r="AU42" s="217">
        <f t="shared" si="17"/>
        <v>12.607358687062419</v>
      </c>
      <c r="AV42" s="174"/>
      <c r="AW42" s="217">
        <f t="shared" si="18"/>
        <v>6.2325441741200995</v>
      </c>
      <c r="AX42" s="217"/>
      <c r="AY42" s="217">
        <f t="shared" si="16"/>
        <v>5.7135093981540228</v>
      </c>
      <c r="AZ42" s="217"/>
      <c r="BA42" s="217">
        <f t="shared" si="19"/>
        <v>6.3913414509979267</v>
      </c>
    </row>
    <row r="43" spans="1:54" s="4" customFormat="1" ht="12">
      <c r="A43" s="334" t="s">
        <v>37</v>
      </c>
      <c r="B43" s="200">
        <v>8355</v>
      </c>
      <c r="C43" s="140"/>
      <c r="D43" s="200">
        <v>4416</v>
      </c>
      <c r="E43" s="176"/>
      <c r="F43" s="200">
        <v>5881.235872925492</v>
      </c>
      <c r="G43" s="174"/>
      <c r="H43" s="200">
        <v>5704.4711285335388</v>
      </c>
      <c r="I43" s="174"/>
      <c r="J43" s="246">
        <v>8572.6397516205852</v>
      </c>
      <c r="K43" s="174"/>
      <c r="L43" s="246">
        <v>12239.692861698915</v>
      </c>
      <c r="M43" s="174"/>
      <c r="N43" s="246">
        <v>10460.87618983645</v>
      </c>
      <c r="O43" s="174"/>
      <c r="P43" s="246">
        <v>9367.0419199486296</v>
      </c>
      <c r="Q43" s="174"/>
      <c r="R43" s="246">
        <v>8357</v>
      </c>
      <c r="S43" s="174"/>
      <c r="T43" s="246">
        <v>9530.2662400317986</v>
      </c>
      <c r="U43" s="174"/>
      <c r="V43" s="246">
        <v>8415</v>
      </c>
      <c r="W43" s="174"/>
      <c r="X43" s="246">
        <v>7734</v>
      </c>
      <c r="Y43" s="174"/>
      <c r="Z43" s="246">
        <v>12398.035040000001</v>
      </c>
      <c r="AA43" s="174"/>
      <c r="AB43" s="174"/>
      <c r="AC43" s="217">
        <v>1.8082145531513358</v>
      </c>
      <c r="AD43" s="220"/>
      <c r="AE43" s="217">
        <v>1.2068310573162766</v>
      </c>
      <c r="AF43" s="217"/>
      <c r="AG43" s="217">
        <v>1.867760749412599</v>
      </c>
      <c r="AH43" s="217"/>
      <c r="AI43" s="236">
        <v>1.4650287826248944</v>
      </c>
      <c r="AJ43" s="236"/>
      <c r="AK43" s="236">
        <v>1.7333904059029899</v>
      </c>
      <c r="AL43" s="236"/>
      <c r="AM43" s="236">
        <v>1.9244440703003134</v>
      </c>
      <c r="AN43" s="236"/>
      <c r="AO43" s="236">
        <v>1.8160401005612286</v>
      </c>
      <c r="AP43" s="62"/>
      <c r="AQ43" s="236">
        <v>1.5183418973678464</v>
      </c>
      <c r="AR43" s="62"/>
      <c r="AS43" s="217">
        <v>1.4430913963640384</v>
      </c>
      <c r="AT43" s="62"/>
      <c r="AU43" s="217">
        <f t="shared" si="17"/>
        <v>1.3509380164175193</v>
      </c>
      <c r="AV43" s="174"/>
      <c r="AW43" s="217">
        <f>V43/SUM($V$39:$V$44)*100</f>
        <v>1.0897564564582745</v>
      </c>
      <c r="AX43" s="217"/>
      <c r="AY43" s="217">
        <f t="shared" si="16"/>
        <v>1.0667056532365291</v>
      </c>
      <c r="AZ43" s="217"/>
      <c r="BA43" s="217">
        <f t="shared" si="19"/>
        <v>1.7819120410548086</v>
      </c>
    </row>
    <row r="44" spans="1:54" s="3" customFormat="1" ht="12">
      <c r="A44" s="334" t="s">
        <v>38</v>
      </c>
      <c r="B44" s="200">
        <v>582</v>
      </c>
      <c r="C44" s="174" t="s">
        <v>71</v>
      </c>
      <c r="D44" s="200">
        <v>255</v>
      </c>
      <c r="E44" s="174" t="s">
        <v>71</v>
      </c>
      <c r="F44" s="200">
        <v>426.33692832571239</v>
      </c>
      <c r="G44" s="174" t="s">
        <v>71</v>
      </c>
      <c r="H44" s="200">
        <v>623.96275872191359</v>
      </c>
      <c r="I44" s="174" t="s">
        <v>71</v>
      </c>
      <c r="J44" s="246">
        <v>0</v>
      </c>
      <c r="K44" s="174"/>
      <c r="L44" s="246">
        <v>90.913664570399987</v>
      </c>
      <c r="M44" s="178" t="s">
        <v>71</v>
      </c>
      <c r="N44" s="246">
        <v>43.504342857142859</v>
      </c>
      <c r="O44" s="178" t="s">
        <v>71</v>
      </c>
      <c r="P44" s="246">
        <v>397.08444684671719</v>
      </c>
      <c r="Q44" s="178" t="s">
        <v>71</v>
      </c>
      <c r="R44" s="246">
        <v>231</v>
      </c>
      <c r="S44" s="178" t="s">
        <v>71</v>
      </c>
      <c r="T44" s="246">
        <v>38.107320999999999</v>
      </c>
      <c r="U44" s="246" t="s">
        <v>71</v>
      </c>
      <c r="V44" s="246">
        <v>329.32818800000001</v>
      </c>
      <c r="W44" s="246" t="s">
        <v>71</v>
      </c>
      <c r="X44" s="246">
        <v>130</v>
      </c>
      <c r="Y44" s="246" t="s">
        <v>71</v>
      </c>
      <c r="Z44" s="246">
        <v>350.86236220000001</v>
      </c>
      <c r="AA44" s="246" t="s">
        <v>71</v>
      </c>
      <c r="AB44" s="246"/>
      <c r="AC44" s="217">
        <v>0.12595821303819002</v>
      </c>
      <c r="AD44" s="220"/>
      <c r="AE44" s="217">
        <v>6.9687934695573037E-2</v>
      </c>
      <c r="AF44" s="217"/>
      <c r="AG44" s="217">
        <v>0.13539592663128444</v>
      </c>
      <c r="AH44" s="217"/>
      <c r="AI44" s="236">
        <v>0.16024682748260863</v>
      </c>
      <c r="AJ44" s="236"/>
      <c r="AK44" s="236">
        <v>0</v>
      </c>
      <c r="AL44" s="236"/>
      <c r="AM44" s="236">
        <v>1.4294334397823533E-2</v>
      </c>
      <c r="AN44" s="236"/>
      <c r="AO44" s="236">
        <v>7.5524869756030521E-3</v>
      </c>
      <c r="AP44" s="144"/>
      <c r="AQ44" s="236">
        <v>6.43650319485079E-2</v>
      </c>
      <c r="AR44" s="144"/>
      <c r="AS44" s="217">
        <v>3.9889208156047962E-2</v>
      </c>
      <c r="AT44" s="144"/>
      <c r="AU44" s="217">
        <f t="shared" si="17"/>
        <v>5.4018038264746224E-3</v>
      </c>
      <c r="AV44" s="178"/>
      <c r="AW44" s="217">
        <f t="shared" si="18"/>
        <v>4.2648546543874566E-2</v>
      </c>
      <c r="AX44" s="217"/>
      <c r="AY44" s="217">
        <f t="shared" si="16"/>
        <v>1.7930144158359033E-2</v>
      </c>
      <c r="AZ44" s="217"/>
      <c r="BA44" s="217">
        <f t="shared" si="19"/>
        <v>5.0427819081007658E-2</v>
      </c>
    </row>
    <row r="45" spans="1:54" s="3" customFormat="1" ht="12">
      <c r="A45" s="334" t="s">
        <v>3</v>
      </c>
      <c r="B45" s="200">
        <v>0</v>
      </c>
      <c r="C45" s="174"/>
      <c r="D45" s="200">
        <v>0</v>
      </c>
      <c r="E45" s="176"/>
      <c r="F45" s="200">
        <v>0</v>
      </c>
      <c r="G45" s="140"/>
      <c r="H45" s="200">
        <v>57.139452060788415</v>
      </c>
      <c r="I45" s="174" t="s">
        <v>71</v>
      </c>
      <c r="J45" s="246">
        <v>291.80976154626734</v>
      </c>
      <c r="K45" s="174" t="s">
        <v>71</v>
      </c>
      <c r="L45" s="246">
        <v>0</v>
      </c>
      <c r="N45" s="246">
        <v>0</v>
      </c>
      <c r="O45" s="28"/>
      <c r="P45" s="246">
        <v>0</v>
      </c>
      <c r="Q45" s="28"/>
      <c r="R45" s="246">
        <v>0</v>
      </c>
      <c r="S45" s="28"/>
      <c r="T45" s="246">
        <v>0</v>
      </c>
      <c r="U45" s="28"/>
      <c r="V45" s="246">
        <v>0</v>
      </c>
      <c r="W45" s="246"/>
      <c r="X45" s="246">
        <v>365</v>
      </c>
      <c r="Y45" s="246" t="s">
        <v>71</v>
      </c>
      <c r="Z45" s="246">
        <v>53.80322322</v>
      </c>
      <c r="AA45" s="246" t="s">
        <v>71</v>
      </c>
      <c r="AB45" s="246"/>
      <c r="AC45" s="217">
        <v>0</v>
      </c>
      <c r="AD45" s="220"/>
      <c r="AE45" s="217">
        <v>0</v>
      </c>
      <c r="AF45" s="217"/>
      <c r="AG45" s="217">
        <v>0</v>
      </c>
      <c r="AH45" s="217"/>
      <c r="AI45" s="223" t="s">
        <v>80</v>
      </c>
      <c r="AJ45" s="236"/>
      <c r="AK45" s="223" t="s">
        <v>80</v>
      </c>
      <c r="AL45" s="237"/>
      <c r="AM45" s="217">
        <v>0</v>
      </c>
      <c r="AN45" s="217"/>
      <c r="AO45" s="217">
        <v>0</v>
      </c>
      <c r="AP45" s="144"/>
      <c r="AQ45" s="217">
        <v>0</v>
      </c>
      <c r="AR45" s="144"/>
      <c r="AS45" s="217">
        <v>0</v>
      </c>
      <c r="AT45" s="144"/>
      <c r="AU45" s="217">
        <v>0</v>
      </c>
      <c r="AV45" s="28"/>
      <c r="AW45" s="217">
        <v>0</v>
      </c>
      <c r="AX45" s="217"/>
      <c r="AY45" s="223" t="s">
        <v>80</v>
      </c>
      <c r="AZ45" s="223"/>
      <c r="BA45" s="223" t="s">
        <v>80</v>
      </c>
    </row>
    <row r="46" spans="1:54" s="4" customFormat="1" ht="6.6" customHeight="1">
      <c r="A46" s="53"/>
      <c r="B46" s="202"/>
      <c r="C46" s="174"/>
      <c r="D46" s="246"/>
      <c r="E46" s="176"/>
      <c r="F46" s="200"/>
      <c r="G46" s="174"/>
      <c r="H46" s="202"/>
      <c r="I46" s="174"/>
      <c r="J46" s="211"/>
      <c r="K46" s="174"/>
      <c r="L46" s="211"/>
      <c r="N46" s="211"/>
      <c r="O46" s="22"/>
      <c r="P46" s="211"/>
      <c r="Q46" s="22"/>
      <c r="R46" s="211"/>
      <c r="S46" s="22"/>
      <c r="T46" s="22"/>
      <c r="U46" s="22"/>
      <c r="V46" s="22"/>
      <c r="W46" s="22"/>
      <c r="X46" s="471"/>
      <c r="Y46" s="22"/>
      <c r="Z46" s="22"/>
      <c r="AA46" s="22"/>
      <c r="AB46" s="22"/>
      <c r="AC46" s="220"/>
      <c r="AD46" s="220"/>
      <c r="AE46" s="220"/>
      <c r="AF46" s="220"/>
      <c r="AG46" s="217"/>
      <c r="AH46" s="217"/>
      <c r="AI46" s="218"/>
      <c r="AJ46" s="218"/>
      <c r="AK46" s="218"/>
      <c r="AL46" s="218"/>
      <c r="AM46" s="218"/>
      <c r="AN46" s="218"/>
      <c r="AO46" s="218"/>
      <c r="AP46" s="62"/>
      <c r="AQ46" s="218"/>
      <c r="AR46" s="62"/>
      <c r="AS46" s="218"/>
      <c r="AT46" s="62"/>
      <c r="AU46" s="22"/>
      <c r="AV46" s="22"/>
      <c r="AW46" s="22"/>
      <c r="AX46" s="22"/>
    </row>
    <row r="47" spans="1:54" s="38" customFormat="1" ht="12">
      <c r="A47" s="39" t="s">
        <v>52</v>
      </c>
      <c r="B47" s="201">
        <v>462058</v>
      </c>
      <c r="C47" s="186"/>
      <c r="D47" s="201">
        <v>365917</v>
      </c>
      <c r="E47" s="175"/>
      <c r="F47" s="201">
        <v>314881.65038135147</v>
      </c>
      <c r="G47" s="175"/>
      <c r="H47" s="204">
        <v>389433.18422251428</v>
      </c>
      <c r="I47" s="175"/>
      <c r="J47" s="209">
        <v>494850.89595625491</v>
      </c>
      <c r="K47" s="175"/>
      <c r="L47" s="209">
        <v>636011.87743475894</v>
      </c>
      <c r="N47" s="209">
        <v>576026.71805559914</v>
      </c>
      <c r="O47" s="29"/>
      <c r="P47" s="209">
        <v>616925.73564537999</v>
      </c>
      <c r="Q47" s="29"/>
      <c r="R47" s="209">
        <v>579104</v>
      </c>
      <c r="S47" s="29"/>
      <c r="T47" s="209">
        <f>SUM(T48:T50)</f>
        <v>705455.47791339015</v>
      </c>
      <c r="U47" s="209"/>
      <c r="V47" s="209">
        <f>SUM(V48:V50)</f>
        <v>772190.90109909617</v>
      </c>
      <c r="W47" s="209"/>
      <c r="X47" s="209">
        <f t="shared" ref="X47:Z47" si="20">SUM(X48:X50)</f>
        <v>725402</v>
      </c>
      <c r="Y47" s="209"/>
      <c r="Z47" s="209">
        <f t="shared" si="20"/>
        <v>695825.24166405993</v>
      </c>
      <c r="AA47" s="29"/>
      <c r="AB47" s="29"/>
      <c r="AC47" s="214">
        <v>100</v>
      </c>
      <c r="AD47" s="214"/>
      <c r="AE47" s="214">
        <v>100</v>
      </c>
      <c r="AF47" s="214"/>
      <c r="AG47" s="214">
        <v>99.999999999999972</v>
      </c>
      <c r="AH47" s="217"/>
      <c r="AI47" s="214">
        <v>100</v>
      </c>
      <c r="AJ47" s="214"/>
      <c r="AK47" s="214">
        <v>99.999999999999915</v>
      </c>
      <c r="AL47" s="214"/>
      <c r="AM47" s="214">
        <v>100</v>
      </c>
      <c r="AN47" s="214"/>
      <c r="AO47" s="214">
        <v>99.999999999999972</v>
      </c>
      <c r="AP47" s="67"/>
      <c r="AQ47" s="214">
        <v>99.999999999999744</v>
      </c>
      <c r="AR47" s="67"/>
      <c r="AS47" s="214">
        <v>100</v>
      </c>
      <c r="AT47" s="67"/>
      <c r="AU47" s="214">
        <f>SUM(AU48:AU49)</f>
        <v>100</v>
      </c>
      <c r="AV47" s="214"/>
      <c r="AW47" s="214">
        <f>SUM(AW48:AW49)</f>
        <v>100</v>
      </c>
      <c r="AX47" s="214"/>
      <c r="AY47" s="214">
        <f>SUM(AY48:AY49)</f>
        <v>100</v>
      </c>
      <c r="AZ47" s="214"/>
      <c r="BA47" s="214">
        <f t="shared" ref="BA47" si="21">SUM(BA48:BA49)</f>
        <v>100</v>
      </c>
    </row>
    <row r="48" spans="1:54" s="4" customFormat="1" ht="13.5">
      <c r="A48" s="333" t="s">
        <v>135</v>
      </c>
      <c r="B48" s="200">
        <v>275872</v>
      </c>
      <c r="C48" s="140"/>
      <c r="D48" s="200">
        <v>218705</v>
      </c>
      <c r="E48" s="177"/>
      <c r="F48" s="200">
        <v>185142.83664591738</v>
      </c>
      <c r="G48" s="177"/>
      <c r="H48" s="203">
        <v>248957.8635617152</v>
      </c>
      <c r="I48" s="177"/>
      <c r="J48" s="246">
        <v>314177.67094819446</v>
      </c>
      <c r="K48" s="177"/>
      <c r="L48" s="246">
        <v>409319.7215939954</v>
      </c>
      <c r="N48" s="246">
        <v>351479.22597490437</v>
      </c>
      <c r="O48" s="22"/>
      <c r="P48" s="246">
        <v>344448.13161816652</v>
      </c>
      <c r="Q48" s="22"/>
      <c r="R48" s="246">
        <v>345440</v>
      </c>
      <c r="S48" s="22"/>
      <c r="T48" s="246">
        <v>425610.4267339182</v>
      </c>
      <c r="U48" s="22"/>
      <c r="V48" s="246">
        <v>526191.76458204247</v>
      </c>
      <c r="W48" s="22"/>
      <c r="X48" s="246">
        <v>528060</v>
      </c>
      <c r="Y48" s="22"/>
      <c r="Z48" s="246">
        <v>508079.10889999999</v>
      </c>
      <c r="AA48" s="22"/>
      <c r="AB48" s="22"/>
      <c r="AC48" s="217">
        <v>59.70505867228789</v>
      </c>
      <c r="AD48" s="220"/>
      <c r="AE48" s="217">
        <v>59.769018657236472</v>
      </c>
      <c r="AF48" s="217"/>
      <c r="AG48" s="217">
        <v>58.797594722236688</v>
      </c>
      <c r="AH48" s="217"/>
      <c r="AI48" s="236">
        <v>63.928261290508225</v>
      </c>
      <c r="AJ48" s="236"/>
      <c r="AK48" s="220">
        <v>63.489360838899586</v>
      </c>
      <c r="AL48" s="220"/>
      <c r="AM48" s="220">
        <v>64.357244906323743</v>
      </c>
      <c r="AN48" s="220"/>
      <c r="AO48" s="220">
        <v>61.017868608827065</v>
      </c>
      <c r="AP48" s="55"/>
      <c r="AQ48" s="220">
        <v>55.832997671564257</v>
      </c>
      <c r="AR48" s="55"/>
      <c r="AS48" s="217">
        <v>59.650770845996568</v>
      </c>
      <c r="AT48" s="55"/>
      <c r="AU48" s="217">
        <v>60.331219328262364</v>
      </c>
      <c r="AV48" s="22"/>
      <c r="AW48" s="217">
        <f>V48/SUM($V$48:$V$49)*100</f>
        <v>68.148088013821166</v>
      </c>
      <c r="AX48" s="217"/>
      <c r="AY48" s="217">
        <f>X48/SUM($X$48:$X$49)*100</f>
        <v>72.795498220297162</v>
      </c>
      <c r="AZ48" s="217"/>
      <c r="BA48" s="217">
        <f>Z48/SUM($Z$48:$Z$49)*100</f>
        <v>73.022634749864807</v>
      </c>
    </row>
    <row r="49" spans="1:54" s="4" customFormat="1" ht="13.5">
      <c r="A49" s="333" t="s">
        <v>136</v>
      </c>
      <c r="B49" s="200">
        <v>186186</v>
      </c>
      <c r="C49" s="140"/>
      <c r="D49" s="200">
        <v>147212</v>
      </c>
      <c r="E49" s="176"/>
      <c r="F49" s="200">
        <v>129738.81373543412</v>
      </c>
      <c r="G49" s="176"/>
      <c r="H49" s="203">
        <v>140475.3206607991</v>
      </c>
      <c r="I49" s="176"/>
      <c r="J49" s="246">
        <v>180673.22500806043</v>
      </c>
      <c r="K49" s="176"/>
      <c r="L49" s="246">
        <v>226692.15584076347</v>
      </c>
      <c r="N49" s="246">
        <v>224547.49208069479</v>
      </c>
      <c r="O49" s="22"/>
      <c r="P49" s="246">
        <v>272477.60402721347</v>
      </c>
      <c r="Q49" s="22"/>
      <c r="R49" s="246">
        <v>233664</v>
      </c>
      <c r="S49" s="22"/>
      <c r="T49" s="246">
        <v>279845.05117947189</v>
      </c>
      <c r="U49" s="22"/>
      <c r="V49" s="246">
        <v>245938.13651705373</v>
      </c>
      <c r="W49" s="22"/>
      <c r="X49" s="246">
        <v>197342</v>
      </c>
      <c r="Y49" s="22"/>
      <c r="Z49" s="246">
        <v>187703.93239999999</v>
      </c>
      <c r="AA49" s="22"/>
      <c r="AB49" s="22"/>
      <c r="AC49" s="217">
        <v>40.294941327712102</v>
      </c>
      <c r="AD49" s="220"/>
      <c r="AE49" s="217">
        <v>40.230981342763521</v>
      </c>
      <c r="AF49" s="217"/>
      <c r="AG49" s="217">
        <v>41.202405277763276</v>
      </c>
      <c r="AH49" s="217"/>
      <c r="AI49" s="236">
        <v>36.071738709491768</v>
      </c>
      <c r="AJ49" s="236"/>
      <c r="AK49" s="220">
        <v>36.510639161100336</v>
      </c>
      <c r="AL49" s="220"/>
      <c r="AM49" s="220">
        <v>35.64275509367625</v>
      </c>
      <c r="AN49" s="220"/>
      <c r="AO49" s="220">
        <v>38.982131391172899</v>
      </c>
      <c r="AP49" s="55"/>
      <c r="AQ49" s="220">
        <v>44.167002328435494</v>
      </c>
      <c r="AR49" s="55"/>
      <c r="AS49" s="217">
        <v>40.349229154003424</v>
      </c>
      <c r="AT49" s="55"/>
      <c r="AU49" s="217">
        <v>39.668780671737636</v>
      </c>
      <c r="AV49" s="22"/>
      <c r="AW49" s="217">
        <f>V49/SUM($V$48:$V$49)*100</f>
        <v>31.851911986178827</v>
      </c>
      <c r="AX49" s="217"/>
      <c r="AY49" s="217">
        <f>X49/SUM($X$48:$X$49)*100</f>
        <v>27.204501779702838</v>
      </c>
      <c r="AZ49" s="217"/>
      <c r="BA49" s="217">
        <f>Z49/SUM($Z$48:$Z$49)*100</f>
        <v>26.977365250135193</v>
      </c>
    </row>
    <row r="50" spans="1:54" s="4" customFormat="1" ht="12">
      <c r="A50" s="333" t="s">
        <v>3</v>
      </c>
      <c r="B50" s="200">
        <v>0</v>
      </c>
      <c r="C50" s="174"/>
      <c r="D50" s="200">
        <v>0</v>
      </c>
      <c r="E50" s="176"/>
      <c r="F50" s="200">
        <v>0</v>
      </c>
      <c r="G50" s="176"/>
      <c r="H50" s="200">
        <v>0</v>
      </c>
      <c r="I50" s="174"/>
      <c r="J50" s="200">
        <v>0</v>
      </c>
      <c r="K50" s="176"/>
      <c r="L50" s="200">
        <v>0</v>
      </c>
      <c r="N50" s="200">
        <v>0</v>
      </c>
      <c r="O50" s="174"/>
      <c r="P50" s="200">
        <v>0</v>
      </c>
      <c r="Q50" s="176"/>
      <c r="R50" s="200">
        <v>0</v>
      </c>
      <c r="S50" s="22"/>
      <c r="T50" s="200">
        <v>0</v>
      </c>
      <c r="U50" s="22"/>
      <c r="V50" s="246">
        <v>61</v>
      </c>
      <c r="W50" s="246" t="s">
        <v>71</v>
      </c>
      <c r="X50" s="200">
        <v>0</v>
      </c>
      <c r="Y50" s="246"/>
      <c r="Z50" s="246">
        <v>42.200364059999998</v>
      </c>
      <c r="AA50" s="246" t="s">
        <v>71</v>
      </c>
      <c r="AB50" s="246"/>
      <c r="AC50" s="200">
        <v>0</v>
      </c>
      <c r="AD50" s="174"/>
      <c r="AE50" s="200">
        <v>0</v>
      </c>
      <c r="AF50" s="176"/>
      <c r="AG50" s="200">
        <v>0</v>
      </c>
      <c r="AH50" s="176"/>
      <c r="AI50" s="200">
        <v>0</v>
      </c>
      <c r="AJ50" s="174"/>
      <c r="AK50" s="200">
        <v>0</v>
      </c>
      <c r="AL50" s="176"/>
      <c r="AM50" s="200">
        <v>0</v>
      </c>
      <c r="AO50" s="200">
        <v>0</v>
      </c>
      <c r="AP50" s="174"/>
      <c r="AQ50" s="200">
        <v>0</v>
      </c>
      <c r="AR50" s="176"/>
      <c r="AS50" s="200">
        <v>0</v>
      </c>
      <c r="AT50" s="22"/>
      <c r="AU50" s="200">
        <v>0</v>
      </c>
      <c r="AV50" s="22"/>
      <c r="AW50" s="223" t="s">
        <v>80</v>
      </c>
      <c r="AX50" s="223"/>
      <c r="AY50" s="200">
        <v>0</v>
      </c>
      <c r="AZ50" s="200"/>
      <c r="BA50" s="223" t="s">
        <v>80</v>
      </c>
    </row>
    <row r="51" spans="1:54" s="4" customFormat="1" ht="6.6" customHeight="1">
      <c r="A51" s="22"/>
      <c r="B51" s="197"/>
      <c r="C51" s="150"/>
      <c r="D51" s="197"/>
      <c r="E51" s="165"/>
      <c r="F51" s="200"/>
      <c r="G51" s="165"/>
      <c r="H51" s="207"/>
      <c r="I51" s="165"/>
      <c r="J51" s="212"/>
      <c r="K51" s="165"/>
      <c r="L51" s="212"/>
      <c r="N51" s="212"/>
      <c r="O51" s="22"/>
      <c r="P51" s="212"/>
      <c r="Q51" s="22"/>
      <c r="R51" s="212"/>
      <c r="S51" s="22"/>
      <c r="T51" s="22"/>
      <c r="U51" s="22"/>
      <c r="V51" s="22"/>
      <c r="W51" s="22"/>
      <c r="X51" s="471"/>
      <c r="Y51" s="22"/>
      <c r="Z51" s="22"/>
      <c r="AA51" s="22"/>
      <c r="AB51" s="22"/>
      <c r="AC51" s="217"/>
      <c r="AD51" s="217"/>
      <c r="AE51" s="217"/>
      <c r="AF51" s="217"/>
      <c r="AG51" s="217"/>
      <c r="AH51" s="217"/>
      <c r="AI51" s="217"/>
      <c r="AJ51" s="217"/>
      <c r="AK51" s="217"/>
      <c r="AL51" s="217"/>
      <c r="AM51" s="217"/>
      <c r="AN51" s="217"/>
      <c r="AO51" s="217"/>
      <c r="AP51" s="55"/>
      <c r="AQ51" s="217"/>
      <c r="AR51" s="55"/>
      <c r="AS51" s="217"/>
      <c r="AT51" s="55"/>
      <c r="AU51" s="22"/>
      <c r="AV51" s="22"/>
      <c r="AW51" s="22"/>
      <c r="AX51" s="22"/>
    </row>
    <row r="52" spans="1:54" s="38" customFormat="1" ht="12">
      <c r="A52" s="41" t="s">
        <v>53</v>
      </c>
      <c r="B52" s="201">
        <v>462058</v>
      </c>
      <c r="C52" s="186"/>
      <c r="D52" s="201">
        <v>365917</v>
      </c>
      <c r="E52" s="175"/>
      <c r="F52" s="201">
        <v>314881.65038135159</v>
      </c>
      <c r="G52" s="175"/>
      <c r="H52" s="204">
        <v>389433.18422251457</v>
      </c>
      <c r="I52" s="175"/>
      <c r="J52" s="209">
        <v>494850.89595625456</v>
      </c>
      <c r="K52" s="175"/>
      <c r="L52" s="209">
        <v>636011.8774347587</v>
      </c>
      <c r="N52" s="209">
        <v>576026.71805559995</v>
      </c>
      <c r="O52" s="29"/>
      <c r="P52" s="209">
        <v>616925.73564537964</v>
      </c>
      <c r="Q52" s="29"/>
      <c r="R52" s="209">
        <v>579104</v>
      </c>
      <c r="S52" s="29"/>
      <c r="T52" s="209">
        <f>SUM(T53:T57)</f>
        <v>705455.47791338828</v>
      </c>
      <c r="U52" s="209"/>
      <c r="V52" s="209">
        <f t="shared" ref="V52:Z52" si="22">SUM(V53:V57)</f>
        <v>772190.81632709794</v>
      </c>
      <c r="W52" s="209"/>
      <c r="X52" s="209">
        <f t="shared" si="22"/>
        <v>725401</v>
      </c>
      <c r="Y52" s="209"/>
      <c r="Z52" s="209">
        <f t="shared" si="22"/>
        <v>695825.24164011003</v>
      </c>
      <c r="AA52" s="29"/>
      <c r="AB52" s="29"/>
      <c r="AC52" s="214">
        <v>100</v>
      </c>
      <c r="AD52" s="214"/>
      <c r="AE52" s="214">
        <v>100.00000000000001</v>
      </c>
      <c r="AF52" s="214"/>
      <c r="AG52" s="214">
        <v>100</v>
      </c>
      <c r="AH52" s="217"/>
      <c r="AI52" s="214">
        <v>100.00000000000006</v>
      </c>
      <c r="AJ52" s="214"/>
      <c r="AK52" s="214">
        <v>99.999999999999858</v>
      </c>
      <c r="AL52" s="214"/>
      <c r="AM52" s="214">
        <v>99.999999999999957</v>
      </c>
      <c r="AN52" s="214"/>
      <c r="AO52" s="214">
        <v>100.00000000000009</v>
      </c>
      <c r="AP52" s="67"/>
      <c r="AQ52" s="214">
        <v>99.999999999999687</v>
      </c>
      <c r="AR52" s="67"/>
      <c r="AS52" s="214">
        <v>100</v>
      </c>
      <c r="AT52" s="67"/>
      <c r="AU52" s="214">
        <f>SUM(AU53:AU56)</f>
        <v>100</v>
      </c>
      <c r="AV52" s="214"/>
      <c r="AW52" s="214">
        <f t="shared" ref="AW52:BA52" si="23">SUM(AW53:AW56)</f>
        <v>100</v>
      </c>
      <c r="AX52" s="214"/>
      <c r="AY52" s="214">
        <f t="shared" si="23"/>
        <v>100</v>
      </c>
      <c r="AZ52" s="214"/>
      <c r="BA52" s="214">
        <f t="shared" si="23"/>
        <v>100</v>
      </c>
    </row>
    <row r="53" spans="1:54" s="4" customFormat="1" ht="12">
      <c r="A53" s="331" t="s">
        <v>137</v>
      </c>
      <c r="B53" s="200">
        <v>267954</v>
      </c>
      <c r="C53" s="150"/>
      <c r="D53" s="200">
        <v>181510</v>
      </c>
      <c r="E53" s="176"/>
      <c r="F53" s="200">
        <v>148468.28441472803</v>
      </c>
      <c r="G53" s="178"/>
      <c r="H53" s="203">
        <v>191947.26243754922</v>
      </c>
      <c r="I53" s="178"/>
      <c r="J53" s="246">
        <v>249320.64643175917</v>
      </c>
      <c r="K53" s="178"/>
      <c r="L53" s="246">
        <v>324922.49098048394</v>
      </c>
      <c r="N53" s="246">
        <v>266615.6049611388</v>
      </c>
      <c r="O53" s="22"/>
      <c r="P53" s="246">
        <v>294357.31101128279</v>
      </c>
      <c r="Q53" s="22"/>
      <c r="R53" s="246">
        <v>313429</v>
      </c>
      <c r="S53" s="22"/>
      <c r="T53" s="246">
        <v>384533.65799272823</v>
      </c>
      <c r="U53" s="22"/>
      <c r="V53" s="246">
        <v>473242.23734161229</v>
      </c>
      <c r="W53" s="22"/>
      <c r="X53" s="246">
        <v>482411</v>
      </c>
      <c r="Y53" s="22"/>
      <c r="Z53" s="246">
        <v>457219.21179999999</v>
      </c>
      <c r="AA53" s="22"/>
      <c r="AB53" s="22"/>
      <c r="AC53" s="217">
        <v>57.991420990438428</v>
      </c>
      <c r="AD53" s="217"/>
      <c r="AE53" s="217">
        <v>49.608483539910083</v>
      </c>
      <c r="AF53" s="217"/>
      <c r="AG53" s="217">
        <v>47.150503763848683</v>
      </c>
      <c r="AH53" s="217"/>
      <c r="AI53" s="236">
        <v>49.288881947942677</v>
      </c>
      <c r="AJ53" s="236"/>
      <c r="AK53" s="236">
        <v>50.382983736943473</v>
      </c>
      <c r="AL53" s="236"/>
      <c r="AM53" s="236">
        <v>51.087487908402139</v>
      </c>
      <c r="AN53" s="236"/>
      <c r="AO53" s="236">
        <v>46.285284450191853</v>
      </c>
      <c r="AP53" s="62"/>
      <c r="AQ53" s="236">
        <v>47.72235494563138</v>
      </c>
      <c r="AR53" s="62"/>
      <c r="AS53" s="236">
        <v>54.148900882472859</v>
      </c>
      <c r="AT53" s="62"/>
      <c r="AU53" s="236">
        <v>54.508495911161134</v>
      </c>
      <c r="AV53" s="22"/>
      <c r="AW53" s="236">
        <f>V53/SUM($V$53:$V$56)*100</f>
        <v>61.294384415866752</v>
      </c>
      <c r="AX53" s="236"/>
      <c r="AY53" s="236">
        <f>X53/SUM($X$53:$X$56)*100</f>
        <v>66.50550753408605</v>
      </c>
      <c r="AZ53" s="236"/>
      <c r="BA53" s="236">
        <f>Z53/SUM($Z$53:$Z$56)*100</f>
        <v>65.709863868612757</v>
      </c>
    </row>
    <row r="54" spans="1:54" s="4" customFormat="1" ht="12">
      <c r="A54" s="331" t="s">
        <v>138</v>
      </c>
      <c r="B54" s="200">
        <v>39872</v>
      </c>
      <c r="C54" s="150"/>
      <c r="D54" s="200">
        <v>49678</v>
      </c>
      <c r="E54" s="176"/>
      <c r="F54" s="200">
        <v>48097.967076678375</v>
      </c>
      <c r="G54" s="178"/>
      <c r="H54" s="203">
        <v>63063.477183265328</v>
      </c>
      <c r="I54" s="178"/>
      <c r="J54" s="246">
        <v>76152.299628416702</v>
      </c>
      <c r="K54" s="178"/>
      <c r="L54" s="246">
        <v>104321.62653282675</v>
      </c>
      <c r="N54" s="246">
        <v>97877.259430277394</v>
      </c>
      <c r="O54" s="22"/>
      <c r="P54" s="246">
        <v>67695.01671017152</v>
      </c>
      <c r="Q54" s="22"/>
      <c r="R54" s="246">
        <v>44919</v>
      </c>
      <c r="S54" s="22"/>
      <c r="T54" s="246">
        <v>52730.620963909227</v>
      </c>
      <c r="U54" s="22"/>
      <c r="V54" s="246">
        <v>46300.605735192985</v>
      </c>
      <c r="W54" s="22"/>
      <c r="X54" s="246">
        <v>40223</v>
      </c>
      <c r="Y54" s="22"/>
      <c r="Z54" s="246">
        <v>50110.31323</v>
      </c>
      <c r="AA54" s="22"/>
      <c r="AB54" s="22"/>
      <c r="AC54" s="217">
        <v>8.6292197083483035</v>
      </c>
      <c r="AD54" s="217"/>
      <c r="AE54" s="217">
        <v>13.577490195006629</v>
      </c>
      <c r="AF54" s="217"/>
      <c r="AG54" s="217">
        <v>15.27493489011734</v>
      </c>
      <c r="AH54" s="217"/>
      <c r="AI54" s="236">
        <v>16.193657792457696</v>
      </c>
      <c r="AJ54" s="236"/>
      <c r="AK54" s="236">
        <v>15.388938415734133</v>
      </c>
      <c r="AL54" s="236"/>
      <c r="AM54" s="236">
        <v>16.402465147913514</v>
      </c>
      <c r="AN54" s="236"/>
      <c r="AO54" s="236">
        <v>16.991791589227994</v>
      </c>
      <c r="AP54" s="62"/>
      <c r="AQ54" s="236">
        <v>10.97498004854863</v>
      </c>
      <c r="AR54" s="62"/>
      <c r="AS54" s="236">
        <v>7.760336403905824</v>
      </c>
      <c r="AT54" s="62"/>
      <c r="AU54" s="236">
        <v>7.4748708992893969</v>
      </c>
      <c r="AV54" s="22"/>
      <c r="AW54" s="236">
        <f t="shared" ref="AW54:AW56" si="24">V54/SUM($V$53:$V$56)*100</f>
        <v>5.9968593305669016</v>
      </c>
      <c r="AX54" s="236"/>
      <c r="AY54" s="236">
        <f t="shared" ref="AY54:AY56" si="25">X54/SUM($X$53:$X$56)*100</f>
        <v>5.5451700511463118</v>
      </c>
      <c r="AZ54" s="236"/>
      <c r="BA54" s="236">
        <f t="shared" ref="BA54:BA56" si="26">Z54/SUM($Z$53:$Z$56)*100</f>
        <v>7.2016699556299013</v>
      </c>
    </row>
    <row r="55" spans="1:54" s="4" customFormat="1" ht="12">
      <c r="A55" s="331" t="s">
        <v>139</v>
      </c>
      <c r="B55" s="200">
        <v>150073</v>
      </c>
      <c r="C55" s="150"/>
      <c r="D55" s="200">
        <v>133360</v>
      </c>
      <c r="E55" s="176"/>
      <c r="F55" s="200">
        <v>116627.35723951354</v>
      </c>
      <c r="G55" s="178"/>
      <c r="H55" s="203">
        <v>131844.52119945234</v>
      </c>
      <c r="I55" s="178"/>
      <c r="J55" s="246">
        <v>167395.74771197571</v>
      </c>
      <c r="K55" s="178"/>
      <c r="L55" s="246">
        <v>206126.82056779094</v>
      </c>
      <c r="N55" s="246">
        <v>209269.13041362815</v>
      </c>
      <c r="O55" s="22"/>
      <c r="P55" s="246">
        <v>253812.54165073633</v>
      </c>
      <c r="Q55" s="22"/>
      <c r="R55" s="246">
        <v>219675</v>
      </c>
      <c r="S55" s="22"/>
      <c r="T55" s="246">
        <v>266090.37946941744</v>
      </c>
      <c r="U55" s="22"/>
      <c r="V55" s="246">
        <v>242501.17503842444</v>
      </c>
      <c r="W55" s="22"/>
      <c r="X55" s="246">
        <v>190957</v>
      </c>
      <c r="Y55" s="22"/>
      <c r="Z55" s="246">
        <v>177877.6342</v>
      </c>
      <c r="AA55" s="22"/>
      <c r="AB55" s="22"/>
      <c r="AC55" s="217">
        <v>32.479255850997063</v>
      </c>
      <c r="AD55" s="217"/>
      <c r="AE55" s="217">
        <v>36.448610902332703</v>
      </c>
      <c r="AF55" s="217"/>
      <c r="AG55" s="217">
        <v>37.038473692660951</v>
      </c>
      <c r="AH55" s="217"/>
      <c r="AI55" s="236">
        <v>33.855492171956001</v>
      </c>
      <c r="AJ55" s="236"/>
      <c r="AK55" s="236">
        <v>33.827512303175347</v>
      </c>
      <c r="AL55" s="236"/>
      <c r="AM55" s="236">
        <v>32.409272197740535</v>
      </c>
      <c r="AN55" s="236"/>
      <c r="AO55" s="236">
        <v>36.329761077754213</v>
      </c>
      <c r="AP55" s="62"/>
      <c r="AQ55" s="236">
        <v>41.149078854864968</v>
      </c>
      <c r="AR55" s="62"/>
      <c r="AS55" s="236">
        <v>37.951688584519061</v>
      </c>
      <c r="AT55" s="62"/>
      <c r="AU55" s="236">
        <v>37.718812060834324</v>
      </c>
      <c r="AV55" s="22"/>
      <c r="AW55" s="236">
        <f t="shared" si="24"/>
        <v>31.408777727874178</v>
      </c>
      <c r="AX55" s="236"/>
      <c r="AY55" s="236">
        <f t="shared" si="25"/>
        <v>26.325461488619599</v>
      </c>
      <c r="AZ55" s="236"/>
      <c r="BA55" s="236">
        <f t="shared" si="26"/>
        <v>25.563919509282741</v>
      </c>
    </row>
    <row r="56" spans="1:54" s="4" customFormat="1" ht="13.5">
      <c r="A56" s="331" t="s">
        <v>140</v>
      </c>
      <c r="B56" s="200">
        <v>4159</v>
      </c>
      <c r="C56" s="140" t="s">
        <v>71</v>
      </c>
      <c r="D56" s="200">
        <v>1337</v>
      </c>
      <c r="E56" s="140" t="s">
        <v>71</v>
      </c>
      <c r="F56" s="200">
        <v>1688.0416504316104</v>
      </c>
      <c r="G56" s="178" t="s">
        <v>71</v>
      </c>
      <c r="H56" s="203">
        <v>2577.923402247683</v>
      </c>
      <c r="I56" s="174" t="s">
        <v>71</v>
      </c>
      <c r="J56" s="246">
        <v>1982.2021841029837</v>
      </c>
      <c r="K56" s="178" t="s">
        <v>71</v>
      </c>
      <c r="L56" s="246">
        <v>640.93935365704988</v>
      </c>
      <c r="M56" s="178" t="s">
        <v>71</v>
      </c>
      <c r="N56" s="246">
        <v>2264.7232505555553</v>
      </c>
      <c r="O56" s="178" t="s">
        <v>71</v>
      </c>
      <c r="P56" s="246">
        <v>947.33812811852829</v>
      </c>
      <c r="Q56" s="178" t="s">
        <v>71</v>
      </c>
      <c r="R56" s="246">
        <v>805</v>
      </c>
      <c r="S56" s="178"/>
      <c r="T56" s="246">
        <v>2100.8194873333332</v>
      </c>
      <c r="U56" s="178"/>
      <c r="V56" s="246">
        <v>10036.88595386825</v>
      </c>
      <c r="W56" s="178"/>
      <c r="X56" s="246">
        <v>11779</v>
      </c>
      <c r="Y56" s="178"/>
      <c r="Z56" s="246">
        <v>10608.02723</v>
      </c>
      <c r="AA56" s="178"/>
      <c r="AB56" s="178"/>
      <c r="AC56" s="217">
        <v>0.90010345021620664</v>
      </c>
      <c r="AD56" s="220"/>
      <c r="AE56" s="217">
        <v>0.36541536275059106</v>
      </c>
      <c r="AF56" s="217"/>
      <c r="AG56" s="217">
        <v>0.53608765337301545</v>
      </c>
      <c r="AH56" s="217"/>
      <c r="AI56" s="236">
        <v>0.66196808764368398</v>
      </c>
      <c r="AJ56" s="236"/>
      <c r="AK56" s="236">
        <v>0.40056554414689999</v>
      </c>
      <c r="AL56" s="236"/>
      <c r="AM56" s="236">
        <v>0.10077474594376525</v>
      </c>
      <c r="AN56" s="236"/>
      <c r="AO56" s="236">
        <v>0.39316288282602879</v>
      </c>
      <c r="AP56" s="62"/>
      <c r="AQ56" s="236">
        <v>0.15358615095471345</v>
      </c>
      <c r="AR56" s="62"/>
      <c r="AS56" s="236">
        <v>0.13907412910225489</v>
      </c>
      <c r="AT56" s="62"/>
      <c r="AU56" s="236">
        <v>0.29782112871514493</v>
      </c>
      <c r="AV56" s="178"/>
      <c r="AW56" s="236">
        <f t="shared" si="24"/>
        <v>1.2999785256921716</v>
      </c>
      <c r="AX56" s="236"/>
      <c r="AY56" s="236">
        <f t="shared" si="25"/>
        <v>1.6238609261480348</v>
      </c>
      <c r="AZ56" s="236"/>
      <c r="BA56" s="236">
        <f t="shared" si="26"/>
        <v>1.5245466664746068</v>
      </c>
    </row>
    <row r="57" spans="1:54" s="3" customFormat="1" ht="12">
      <c r="A57" s="335" t="s">
        <v>3</v>
      </c>
      <c r="B57" s="200">
        <v>0</v>
      </c>
      <c r="C57" s="140"/>
      <c r="D57" s="200">
        <v>32</v>
      </c>
      <c r="E57" s="174" t="s">
        <v>71</v>
      </c>
      <c r="F57" s="200">
        <v>0</v>
      </c>
      <c r="G57" s="140"/>
      <c r="H57" s="200">
        <v>0</v>
      </c>
      <c r="I57" s="140"/>
      <c r="J57" s="200">
        <v>0</v>
      </c>
      <c r="K57" s="140"/>
      <c r="L57" s="246">
        <v>0</v>
      </c>
      <c r="M57" s="140"/>
      <c r="N57" s="246">
        <v>0</v>
      </c>
      <c r="O57" s="140"/>
      <c r="P57" s="246">
        <v>113.5281450704762</v>
      </c>
      <c r="Q57" s="178" t="s">
        <v>71</v>
      </c>
      <c r="R57" s="246">
        <v>276</v>
      </c>
      <c r="S57" s="178" t="s">
        <v>71</v>
      </c>
      <c r="T57" s="246">
        <v>0</v>
      </c>
      <c r="U57" s="178"/>
      <c r="V57" s="246">
        <v>109.91225800000001</v>
      </c>
      <c r="W57" s="246" t="s">
        <v>71</v>
      </c>
      <c r="X57" s="246">
        <v>31</v>
      </c>
      <c r="Y57" s="246" t="s">
        <v>71</v>
      </c>
      <c r="Z57" s="246">
        <v>10.05518011</v>
      </c>
      <c r="AA57" s="246" t="s">
        <v>71</v>
      </c>
      <c r="AB57" s="246"/>
      <c r="AC57" s="220">
        <v>0</v>
      </c>
      <c r="AD57" s="220"/>
      <c r="AE57" s="216" t="s">
        <v>80</v>
      </c>
      <c r="AF57" s="216"/>
      <c r="AG57" s="217">
        <v>0</v>
      </c>
      <c r="AH57" s="217"/>
      <c r="AI57" s="220">
        <v>0</v>
      </c>
      <c r="AJ57" s="220"/>
      <c r="AK57" s="236">
        <v>0</v>
      </c>
      <c r="AL57" s="236"/>
      <c r="AM57" s="236">
        <v>0</v>
      </c>
      <c r="AN57" s="236"/>
      <c r="AO57" s="236">
        <v>0</v>
      </c>
      <c r="AP57" s="144"/>
      <c r="AQ57" s="216" t="s">
        <v>80</v>
      </c>
      <c r="AR57" s="144"/>
      <c r="AS57" s="216" t="s">
        <v>80</v>
      </c>
      <c r="AT57" s="144"/>
      <c r="AU57" s="236">
        <v>0</v>
      </c>
      <c r="AV57" s="178"/>
      <c r="AW57" s="216" t="s">
        <v>80</v>
      </c>
      <c r="AX57" s="216"/>
      <c r="AY57" s="216" t="s">
        <v>80</v>
      </c>
      <c r="AZ57" s="216"/>
      <c r="BA57" s="216" t="s">
        <v>80</v>
      </c>
    </row>
    <row r="58" spans="1:54" s="4" customFormat="1" ht="6.6" customHeight="1" thickBot="1">
      <c r="A58" s="81"/>
      <c r="B58" s="63"/>
      <c r="C58" s="155"/>
      <c r="D58" s="48"/>
      <c r="E58" s="155"/>
      <c r="F58" s="155"/>
      <c r="G58" s="155"/>
      <c r="H58" s="50"/>
      <c r="I58" s="155"/>
      <c r="J58" s="42"/>
      <c r="K58" s="155"/>
      <c r="L58" s="155"/>
      <c r="M58" s="155"/>
      <c r="N58" s="155"/>
      <c r="O58" s="155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50"/>
      <c r="AD58" s="83"/>
      <c r="AE58" s="72"/>
      <c r="AF58" s="72"/>
      <c r="AG58" s="72"/>
      <c r="AH58" s="72"/>
      <c r="AI58" s="50"/>
      <c r="AJ58" s="50"/>
      <c r="AK58" s="50"/>
      <c r="AL58" s="50"/>
      <c r="AM58" s="50"/>
      <c r="AN58" s="50"/>
      <c r="AO58" s="50"/>
      <c r="AP58" s="49"/>
      <c r="AQ58" s="50"/>
      <c r="AR58" s="49"/>
      <c r="AS58" s="50"/>
      <c r="AT58" s="49"/>
      <c r="AU58" s="155"/>
      <c r="AV58" s="155"/>
      <c r="AW58" s="155"/>
      <c r="AX58" s="155"/>
      <c r="AY58" s="155"/>
      <c r="AZ58" s="155"/>
      <c r="BA58" s="155"/>
      <c r="BB58" s="155"/>
    </row>
    <row r="59" spans="1:54" s="103" customFormat="1" ht="6.6" customHeight="1">
      <c r="A59" s="132"/>
      <c r="B59" s="133"/>
      <c r="C59" s="181"/>
      <c r="D59" s="135"/>
      <c r="E59" s="180"/>
      <c r="F59" s="180"/>
      <c r="G59" s="180"/>
      <c r="H59" s="136"/>
      <c r="I59" s="180"/>
      <c r="J59" s="136"/>
      <c r="K59" s="180"/>
      <c r="L59" s="180"/>
      <c r="M59" s="180"/>
      <c r="N59" s="180"/>
      <c r="O59" s="180"/>
      <c r="P59" s="180"/>
      <c r="Q59" s="180"/>
      <c r="R59" s="180"/>
      <c r="S59" s="180"/>
      <c r="T59" s="180"/>
      <c r="U59" s="180"/>
      <c r="V59" s="180"/>
      <c r="W59" s="180"/>
      <c r="X59" s="180"/>
      <c r="Y59" s="180"/>
      <c r="Z59" s="180"/>
      <c r="AA59" s="180"/>
      <c r="AB59" s="180"/>
      <c r="AC59" s="133"/>
      <c r="AD59" s="134"/>
      <c r="AE59" s="135"/>
      <c r="AF59" s="135"/>
      <c r="AG59" s="136"/>
      <c r="AH59" s="136"/>
      <c r="AU59" s="180"/>
      <c r="AV59" s="180"/>
      <c r="AW59" s="180"/>
      <c r="AX59" s="180"/>
    </row>
    <row r="60" spans="1:54" s="103" customFormat="1" ht="11.25">
      <c r="A60" s="25" t="s">
        <v>108</v>
      </c>
      <c r="B60" s="137"/>
      <c r="C60" s="181"/>
      <c r="D60" s="137"/>
      <c r="E60" s="181"/>
      <c r="F60" s="181"/>
      <c r="G60" s="181"/>
      <c r="H60" s="137"/>
      <c r="I60" s="181"/>
      <c r="J60" s="137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U60" s="181"/>
      <c r="V60" s="181"/>
      <c r="W60" s="181"/>
      <c r="X60" s="181"/>
      <c r="Y60" s="181"/>
      <c r="Z60" s="181"/>
      <c r="AA60" s="181"/>
      <c r="AB60" s="181"/>
      <c r="AC60" s="137"/>
      <c r="AD60" s="137"/>
      <c r="AE60" s="137"/>
      <c r="AF60" s="137"/>
      <c r="AG60" s="137"/>
      <c r="AH60" s="137"/>
      <c r="AU60" s="181"/>
      <c r="AV60" s="181"/>
      <c r="AW60" s="181"/>
      <c r="AX60" s="181"/>
    </row>
    <row r="61" spans="1:54" s="103" customFormat="1" ht="11.25">
      <c r="A61" s="25" t="s">
        <v>109</v>
      </c>
      <c r="B61" s="137"/>
      <c r="C61" s="181"/>
      <c r="D61" s="137"/>
      <c r="E61" s="181"/>
      <c r="F61" s="181"/>
      <c r="G61" s="181"/>
      <c r="H61" s="137"/>
      <c r="I61" s="181"/>
      <c r="J61" s="137"/>
      <c r="K61" s="181"/>
      <c r="L61" s="181"/>
      <c r="M61" s="181"/>
      <c r="N61" s="181"/>
      <c r="O61" s="181"/>
      <c r="P61" s="181"/>
      <c r="Q61" s="181"/>
      <c r="R61" s="181"/>
      <c r="S61" s="181"/>
      <c r="T61" s="181"/>
      <c r="U61" s="181"/>
      <c r="V61" s="181"/>
      <c r="W61" s="181"/>
      <c r="X61" s="181"/>
      <c r="Y61" s="181"/>
      <c r="Z61" s="181"/>
      <c r="AA61" s="181"/>
      <c r="AB61" s="181"/>
      <c r="AC61" s="137"/>
      <c r="AD61" s="137"/>
      <c r="AE61" s="137"/>
      <c r="AF61" s="137"/>
      <c r="AG61" s="137"/>
      <c r="AH61" s="137"/>
      <c r="AU61" s="181"/>
      <c r="AV61" s="181"/>
      <c r="AW61" s="181"/>
      <c r="AX61" s="181"/>
    </row>
    <row r="62" spans="1:54" s="103" customFormat="1" ht="11.25">
      <c r="A62" s="25" t="s">
        <v>110</v>
      </c>
      <c r="B62" s="137"/>
      <c r="C62" s="181"/>
      <c r="D62" s="137"/>
      <c r="E62" s="181"/>
      <c r="F62" s="181"/>
      <c r="G62" s="181"/>
      <c r="H62" s="137"/>
      <c r="I62" s="181"/>
      <c r="J62" s="137"/>
      <c r="K62" s="181"/>
      <c r="L62" s="181"/>
      <c r="M62" s="181"/>
      <c r="N62" s="181"/>
      <c r="O62" s="181"/>
      <c r="P62" s="181"/>
      <c r="Q62" s="181"/>
      <c r="R62" s="181"/>
      <c r="S62" s="181"/>
      <c r="T62" s="181"/>
      <c r="U62" s="181"/>
      <c r="V62" s="181"/>
      <c r="W62" s="181"/>
      <c r="X62" s="181"/>
      <c r="Y62" s="181"/>
      <c r="Z62" s="181"/>
      <c r="AA62" s="181"/>
      <c r="AB62" s="181"/>
      <c r="AC62" s="137"/>
      <c r="AD62" s="137"/>
      <c r="AE62" s="137"/>
      <c r="AF62" s="137"/>
      <c r="AG62" s="137"/>
      <c r="AH62" s="137"/>
      <c r="AU62" s="181"/>
      <c r="AV62" s="181"/>
      <c r="AW62" s="181"/>
      <c r="AX62" s="181"/>
    </row>
    <row r="63" spans="1:54" s="103" customFormat="1" ht="11.25" customHeight="1">
      <c r="A63" s="504" t="s">
        <v>157</v>
      </c>
      <c r="B63" s="504"/>
      <c r="C63" s="504"/>
      <c r="D63" s="504"/>
      <c r="E63" s="504"/>
      <c r="F63" s="504"/>
      <c r="G63" s="504"/>
      <c r="H63" s="504"/>
      <c r="I63" s="504"/>
      <c r="J63" s="504"/>
      <c r="K63" s="504"/>
      <c r="L63" s="504"/>
      <c r="M63" s="504"/>
      <c r="N63" s="504"/>
      <c r="O63" s="504"/>
      <c r="P63" s="504"/>
      <c r="Q63" s="504"/>
      <c r="R63" s="504"/>
      <c r="S63" s="504"/>
      <c r="T63" s="504"/>
      <c r="U63" s="504"/>
      <c r="V63" s="504"/>
      <c r="W63" s="504"/>
      <c r="X63" s="504"/>
      <c r="Y63" s="504"/>
      <c r="Z63" s="504"/>
      <c r="AA63" s="504"/>
      <c r="AB63" s="504"/>
      <c r="AC63" s="504"/>
      <c r="AD63" s="504"/>
      <c r="AE63" s="504"/>
      <c r="AF63" s="504"/>
      <c r="AG63" s="504"/>
      <c r="AH63" s="504"/>
      <c r="AI63" s="504"/>
      <c r="AJ63" s="504"/>
      <c r="AK63" s="504"/>
      <c r="AL63" s="504"/>
      <c r="AM63" s="504"/>
      <c r="AN63" s="504"/>
      <c r="AO63" s="504"/>
      <c r="AP63" s="504"/>
      <c r="AQ63" s="432"/>
      <c r="AR63" s="432"/>
      <c r="AS63" s="340"/>
      <c r="AT63" s="340"/>
    </row>
    <row r="64" spans="1:54" s="103" customFormat="1" ht="11.25">
      <c r="A64" s="104" t="s">
        <v>79</v>
      </c>
      <c r="B64" s="120"/>
      <c r="C64" s="181"/>
      <c r="D64" s="120"/>
      <c r="E64" s="181"/>
      <c r="F64" s="181"/>
      <c r="G64" s="181"/>
      <c r="H64" s="137"/>
      <c r="I64" s="181"/>
      <c r="J64" s="137"/>
      <c r="K64" s="181"/>
      <c r="L64" s="181"/>
      <c r="M64" s="181"/>
      <c r="N64" s="181"/>
      <c r="O64" s="181"/>
      <c r="P64" s="181"/>
      <c r="Q64" s="181"/>
      <c r="R64" s="181"/>
      <c r="S64" s="181"/>
      <c r="T64" s="181"/>
      <c r="U64" s="181"/>
      <c r="V64" s="181"/>
      <c r="W64" s="181"/>
      <c r="X64" s="181"/>
      <c r="Y64" s="181"/>
      <c r="Z64" s="181"/>
      <c r="AA64" s="181"/>
      <c r="AB64" s="181"/>
      <c r="AC64" s="120"/>
      <c r="AD64" s="120"/>
      <c r="AE64" s="120"/>
      <c r="AF64" s="120"/>
      <c r="AG64" s="137"/>
      <c r="AH64" s="137"/>
      <c r="AU64" s="181"/>
      <c r="AV64" s="181"/>
      <c r="AW64" s="181"/>
      <c r="AX64" s="181"/>
    </row>
    <row r="65" spans="1:50" s="103" customFormat="1" ht="11.25">
      <c r="A65" s="103" t="s">
        <v>124</v>
      </c>
      <c r="B65" s="105"/>
      <c r="C65" s="298"/>
      <c r="D65" s="105"/>
      <c r="E65" s="298"/>
      <c r="F65" s="172"/>
      <c r="G65" s="298"/>
      <c r="H65" s="106"/>
      <c r="I65" s="298"/>
      <c r="J65" s="106"/>
      <c r="K65" s="298"/>
      <c r="L65" s="298"/>
      <c r="M65" s="298"/>
      <c r="N65" s="298"/>
      <c r="O65" s="298"/>
      <c r="P65" s="298"/>
      <c r="Q65" s="298"/>
      <c r="R65" s="298"/>
      <c r="S65" s="298"/>
      <c r="T65" s="298"/>
      <c r="U65" s="298"/>
      <c r="V65" s="298"/>
      <c r="W65" s="298"/>
      <c r="X65" s="298"/>
      <c r="Y65" s="298"/>
      <c r="Z65" s="298"/>
      <c r="AA65" s="298"/>
      <c r="AB65" s="298"/>
      <c r="AU65" s="298"/>
      <c r="AV65" s="298"/>
      <c r="AW65" s="298"/>
      <c r="AX65" s="298"/>
    </row>
    <row r="66" spans="1:50" s="103" customFormat="1" ht="11.25">
      <c r="A66" s="103" t="s">
        <v>177</v>
      </c>
      <c r="C66" s="271"/>
      <c r="E66" s="299"/>
      <c r="F66" s="171"/>
      <c r="G66" s="299"/>
      <c r="I66" s="299"/>
      <c r="K66" s="299"/>
      <c r="L66" s="299"/>
      <c r="M66" s="299"/>
      <c r="N66" s="299"/>
      <c r="O66" s="299"/>
      <c r="P66" s="299"/>
      <c r="Q66" s="299"/>
      <c r="R66" s="299"/>
      <c r="S66" s="299"/>
      <c r="T66" s="299"/>
      <c r="U66" s="299"/>
      <c r="V66" s="299"/>
      <c r="W66" s="299"/>
      <c r="X66" s="299"/>
      <c r="Y66" s="299"/>
      <c r="Z66" s="299"/>
      <c r="AA66" s="299"/>
      <c r="AB66" s="299"/>
      <c r="AU66" s="299"/>
      <c r="AV66" s="299"/>
      <c r="AW66" s="299"/>
      <c r="AX66" s="299"/>
    </row>
  </sheetData>
  <mergeCells count="31">
    <mergeCell ref="X10:Y10"/>
    <mergeCell ref="B4:BB4"/>
    <mergeCell ref="A1:BB1"/>
    <mergeCell ref="AS10:AT10"/>
    <mergeCell ref="AU10:AV10"/>
    <mergeCell ref="AW10:AX10"/>
    <mergeCell ref="AC7:BB7"/>
    <mergeCell ref="AQ10:AR10"/>
    <mergeCell ref="AO10:AP10"/>
    <mergeCell ref="AM10:AN10"/>
    <mergeCell ref="AK10:AL10"/>
    <mergeCell ref="Z10:AA10"/>
    <mergeCell ref="B7:AA7"/>
    <mergeCell ref="AY10:AZ10"/>
    <mergeCell ref="BA10:BB10"/>
    <mergeCell ref="A63:AP63"/>
    <mergeCell ref="AE10:AF10"/>
    <mergeCell ref="A4:A10"/>
    <mergeCell ref="B10:C10"/>
    <mergeCell ref="D10:E10"/>
    <mergeCell ref="AI10:AJ10"/>
    <mergeCell ref="H10:I10"/>
    <mergeCell ref="AC10:AD10"/>
    <mergeCell ref="L10:M10"/>
    <mergeCell ref="N10:O10"/>
    <mergeCell ref="R10:S10"/>
    <mergeCell ref="P10:Q10"/>
    <mergeCell ref="AG10:AH10"/>
    <mergeCell ref="J10:K10"/>
    <mergeCell ref="F10:G10"/>
    <mergeCell ref="V10:W10"/>
  </mergeCells>
  <phoneticPr fontId="8" type="noConversion"/>
  <printOptions horizontalCentered="1"/>
  <pageMargins left="0.78740157480314965" right="0.78740157480314965" top="0.78740157480314965" bottom="0.78740157480314965" header="0.39370078740157483" footer="0.39370078740157483"/>
  <pageSetup scale="5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BB40"/>
  <sheetViews>
    <sheetView showGridLines="0" zoomScaleNormal="100" workbookViewId="0">
      <pane xSplit="1" ySplit="11" topLeftCell="B12" activePane="bottomRight" state="frozen"/>
      <selection activeCell="B13" sqref="B13"/>
      <selection pane="topRight" activeCell="B13" sqref="B13"/>
      <selection pane="bottomLeft" activeCell="B13" sqref="B13"/>
      <selection pane="bottomRight" sqref="A1:BB1"/>
    </sheetView>
  </sheetViews>
  <sheetFormatPr defaultColWidth="11.42578125" defaultRowHeight="12.75"/>
  <cols>
    <col min="1" max="1" width="30.7109375" customWidth="1"/>
    <col min="2" max="2" width="8.7109375" customWidth="1"/>
    <col min="3" max="3" width="2.7109375" style="280" customWidth="1"/>
    <col min="4" max="4" width="8.7109375" customWidth="1"/>
    <col min="5" max="5" width="2.7109375" customWidth="1"/>
    <col min="6" max="6" width="8.7109375" style="281" customWidth="1"/>
    <col min="7" max="7" width="2.7109375" style="281" customWidth="1"/>
    <col min="8" max="8" width="8.7109375" style="14" customWidth="1"/>
    <col min="9" max="9" width="2.7109375" style="281" customWidth="1"/>
    <col min="10" max="10" width="8.7109375" style="14" customWidth="1"/>
    <col min="11" max="11" width="2.7109375" style="183" customWidth="1"/>
    <col min="12" max="12" width="8.7109375" style="183" customWidth="1"/>
    <col min="13" max="13" width="2.7109375" style="183" customWidth="1"/>
    <col min="14" max="14" width="8.7109375" style="183" customWidth="1"/>
    <col min="15" max="15" width="2.7109375" style="183" customWidth="1"/>
    <col min="16" max="16" width="8.7109375" style="183" customWidth="1"/>
    <col min="17" max="17" width="2.7109375" style="183" customWidth="1"/>
    <col min="18" max="18" width="8.7109375" style="183" customWidth="1"/>
    <col min="19" max="19" width="2.7109375" style="183" customWidth="1"/>
    <col min="20" max="20" width="8.7109375" style="183" customWidth="1"/>
    <col min="21" max="21" width="2.7109375" style="183" customWidth="1"/>
    <col min="22" max="22" width="8.7109375" style="183" customWidth="1"/>
    <col min="23" max="23" width="1.7109375" style="183" customWidth="1"/>
    <col min="24" max="24" width="8.7109375" style="183" customWidth="1"/>
    <col min="25" max="25" width="2.7109375" style="183" customWidth="1"/>
    <col min="26" max="26" width="8.7109375" style="183" customWidth="1"/>
    <col min="27" max="27" width="2.7109375" style="183" customWidth="1"/>
    <col min="28" max="28" width="1.7109375" style="183" customWidth="1"/>
    <col min="29" max="29" width="8.7109375" customWidth="1"/>
    <col min="30" max="30" width="2.7109375" customWidth="1"/>
    <col min="31" max="31" width="8.7109375" customWidth="1"/>
    <col min="32" max="32" width="2.7109375" customWidth="1"/>
    <col min="33" max="33" width="8.7109375" style="14" customWidth="1"/>
    <col min="34" max="34" width="2.7109375" style="14" customWidth="1"/>
    <col min="35" max="35" width="8.7109375" customWidth="1"/>
    <col min="36" max="36" width="2.7109375" customWidth="1"/>
    <col min="37" max="37" width="8.7109375" customWidth="1"/>
    <col min="38" max="38" width="2.7109375" customWidth="1"/>
    <col min="39" max="39" width="8.7109375" customWidth="1"/>
    <col min="40" max="40" width="2.7109375" customWidth="1"/>
    <col min="41" max="41" width="8.7109375" customWidth="1"/>
    <col min="42" max="42" width="2.7109375" customWidth="1"/>
    <col min="43" max="43" width="8.7109375" customWidth="1"/>
    <col min="44" max="44" width="2.7109375" customWidth="1"/>
    <col min="45" max="45" width="8.7109375" customWidth="1"/>
    <col min="46" max="46" width="2.7109375" customWidth="1"/>
    <col min="47" max="47" width="8.7109375" style="183" customWidth="1"/>
    <col min="48" max="48" width="2.7109375" style="183" customWidth="1"/>
    <col min="49" max="49" width="8.7109375" style="183" customWidth="1"/>
    <col min="50" max="50" width="2.7109375" style="183" customWidth="1"/>
    <col min="51" max="51" width="8.7109375" customWidth="1"/>
    <col min="52" max="52" width="2.7109375" customWidth="1"/>
    <col min="53" max="53" width="8.7109375" customWidth="1"/>
    <col min="54" max="54" width="2.7109375" customWidth="1"/>
  </cols>
  <sheetData>
    <row r="1" spans="1:54" ht="25.5" customHeight="1">
      <c r="A1" s="505" t="s">
        <v>179</v>
      </c>
      <c r="B1" s="505"/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  <c r="T1" s="505"/>
      <c r="U1" s="505"/>
      <c r="V1" s="505"/>
      <c r="W1" s="505"/>
      <c r="X1" s="505"/>
      <c r="Y1" s="505"/>
      <c r="Z1" s="505"/>
      <c r="AA1" s="505"/>
      <c r="AB1" s="505"/>
      <c r="AC1" s="505"/>
      <c r="AD1" s="505"/>
      <c r="AE1" s="505"/>
      <c r="AF1" s="505"/>
      <c r="AG1" s="505"/>
      <c r="AH1" s="505"/>
      <c r="AI1" s="505"/>
      <c r="AJ1" s="505"/>
      <c r="AK1" s="505"/>
      <c r="AL1" s="505"/>
      <c r="AM1" s="505"/>
      <c r="AN1" s="505"/>
      <c r="AO1" s="505"/>
      <c r="AP1" s="505"/>
      <c r="AQ1" s="505"/>
      <c r="AR1" s="505"/>
      <c r="AS1" s="505"/>
      <c r="AT1" s="505"/>
      <c r="AU1" s="505"/>
      <c r="AV1" s="505"/>
      <c r="AW1" s="505"/>
      <c r="AX1" s="505"/>
      <c r="AY1" s="505"/>
      <c r="AZ1" s="505"/>
      <c r="BA1" s="505"/>
      <c r="BB1" s="505"/>
    </row>
    <row r="2" spans="1:54" s="4" customFormat="1" ht="4.5" customHeight="1" thickBot="1">
      <c r="A2" s="129"/>
      <c r="B2" s="130"/>
      <c r="C2" s="277"/>
      <c r="D2" s="130"/>
      <c r="E2" s="130"/>
      <c r="F2" s="277"/>
      <c r="G2" s="277"/>
      <c r="H2" s="130"/>
      <c r="I2" s="277"/>
      <c r="J2" s="130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30"/>
      <c r="AD2" s="130"/>
      <c r="AE2" s="130"/>
      <c r="AF2" s="130"/>
      <c r="AG2" s="130"/>
      <c r="AH2" s="130"/>
      <c r="AI2" s="49"/>
      <c r="AJ2" s="3"/>
      <c r="AK2" s="3"/>
      <c r="AL2" s="3"/>
      <c r="AM2" s="3"/>
      <c r="AN2" s="3"/>
      <c r="AO2" s="3"/>
      <c r="AQ2" s="3"/>
      <c r="AS2" s="3"/>
      <c r="AU2" s="179"/>
      <c r="AV2" s="179"/>
      <c r="AW2" s="179"/>
      <c r="AX2" s="173"/>
    </row>
    <row r="3" spans="1:54" s="4" customFormat="1" ht="6.6" customHeight="1">
      <c r="A3" s="343"/>
      <c r="B3" s="343"/>
      <c r="C3" s="391"/>
      <c r="D3" s="343"/>
      <c r="E3" s="343"/>
      <c r="F3" s="392"/>
      <c r="G3" s="392"/>
      <c r="H3" s="345"/>
      <c r="I3" s="392"/>
      <c r="J3" s="345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4"/>
      <c r="X3" s="344"/>
      <c r="Y3" s="344"/>
      <c r="Z3" s="344"/>
      <c r="AA3" s="344"/>
      <c r="AB3" s="344"/>
      <c r="AC3" s="343"/>
      <c r="AD3" s="343"/>
      <c r="AE3" s="343"/>
      <c r="AF3" s="343"/>
      <c r="AG3" s="345"/>
      <c r="AH3" s="345"/>
      <c r="AI3" s="346"/>
      <c r="AJ3" s="346"/>
      <c r="AK3" s="346"/>
      <c r="AL3" s="346"/>
      <c r="AM3" s="346"/>
      <c r="AN3" s="346"/>
      <c r="AO3" s="346"/>
      <c r="AP3" s="346"/>
      <c r="AQ3" s="346"/>
      <c r="AR3" s="346"/>
      <c r="AS3" s="346"/>
      <c r="AT3" s="346"/>
      <c r="AU3" s="344"/>
      <c r="AV3" s="344"/>
      <c r="AW3" s="344"/>
      <c r="AX3" s="344"/>
      <c r="AY3" s="344"/>
      <c r="AZ3" s="344"/>
      <c r="BA3" s="344"/>
      <c r="BB3" s="344"/>
    </row>
    <row r="4" spans="1:54" s="4" customFormat="1" ht="12">
      <c r="A4" s="508" t="s">
        <v>68</v>
      </c>
      <c r="B4" s="506" t="s">
        <v>104</v>
      </c>
      <c r="C4" s="506"/>
      <c r="D4" s="506"/>
      <c r="E4" s="506"/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  <c r="U4" s="506"/>
      <c r="V4" s="506"/>
      <c r="W4" s="506"/>
      <c r="X4" s="506"/>
      <c r="Y4" s="506"/>
      <c r="Z4" s="506"/>
      <c r="AA4" s="506"/>
      <c r="AB4" s="506"/>
      <c r="AC4" s="506"/>
      <c r="AD4" s="506"/>
      <c r="AE4" s="506"/>
      <c r="AF4" s="506"/>
      <c r="AG4" s="506"/>
      <c r="AH4" s="506"/>
      <c r="AI4" s="506"/>
      <c r="AJ4" s="506"/>
      <c r="AK4" s="506"/>
      <c r="AL4" s="506"/>
      <c r="AM4" s="506"/>
      <c r="AN4" s="506"/>
      <c r="AO4" s="506"/>
      <c r="AP4" s="506"/>
      <c r="AQ4" s="506"/>
      <c r="AR4" s="506"/>
      <c r="AS4" s="506"/>
      <c r="AT4" s="506"/>
      <c r="AU4" s="506"/>
      <c r="AV4" s="506"/>
      <c r="AW4" s="506"/>
      <c r="AX4" s="506"/>
      <c r="AY4" s="506"/>
      <c r="AZ4" s="506"/>
      <c r="BA4" s="506"/>
      <c r="BB4" s="506"/>
    </row>
    <row r="5" spans="1:54" s="4" customFormat="1" ht="6.6" customHeight="1">
      <c r="A5" s="508"/>
      <c r="B5" s="347"/>
      <c r="C5" s="349"/>
      <c r="D5" s="347"/>
      <c r="E5" s="347"/>
      <c r="F5" s="349"/>
      <c r="G5" s="349"/>
      <c r="H5" s="347"/>
      <c r="I5" s="349"/>
      <c r="J5" s="347"/>
      <c r="K5" s="350"/>
      <c r="L5" s="350"/>
      <c r="M5" s="350"/>
      <c r="N5" s="350"/>
      <c r="O5" s="350"/>
      <c r="P5" s="350"/>
      <c r="Q5" s="350"/>
      <c r="R5" s="350"/>
      <c r="S5" s="350"/>
      <c r="T5" s="350"/>
      <c r="U5" s="350"/>
      <c r="V5" s="350"/>
      <c r="W5" s="350"/>
      <c r="X5" s="350"/>
      <c r="Y5" s="350"/>
      <c r="Z5" s="350"/>
      <c r="AA5" s="350"/>
      <c r="AB5" s="350"/>
      <c r="AC5" s="347"/>
      <c r="AD5" s="347"/>
      <c r="AE5" s="347"/>
      <c r="AF5" s="347"/>
      <c r="AG5" s="347"/>
      <c r="AH5" s="347"/>
      <c r="AI5" s="351"/>
      <c r="AJ5" s="351"/>
      <c r="AK5" s="351"/>
      <c r="AL5" s="351"/>
      <c r="AM5" s="351"/>
      <c r="AN5" s="351"/>
      <c r="AO5" s="351"/>
      <c r="AP5" s="352"/>
      <c r="AQ5" s="351"/>
      <c r="AR5" s="352"/>
      <c r="AS5" s="351"/>
      <c r="AT5" s="352"/>
      <c r="AU5" s="350"/>
      <c r="AV5" s="350"/>
      <c r="AW5" s="350"/>
      <c r="AX5" s="350"/>
      <c r="AY5" s="455"/>
      <c r="AZ5" s="455"/>
      <c r="BA5" s="455"/>
      <c r="BB5" s="455"/>
    </row>
    <row r="6" spans="1:54" s="4" customFormat="1" ht="6.6" customHeight="1">
      <c r="A6" s="508"/>
      <c r="B6" s="353"/>
      <c r="C6" s="355"/>
      <c r="D6" s="353"/>
      <c r="E6" s="353"/>
      <c r="F6" s="355"/>
      <c r="G6" s="355"/>
      <c r="H6" s="353"/>
      <c r="I6" s="355"/>
      <c r="J6" s="353"/>
      <c r="K6" s="356"/>
      <c r="L6" s="356"/>
      <c r="M6" s="356"/>
      <c r="N6" s="356"/>
      <c r="O6" s="356"/>
      <c r="P6" s="356"/>
      <c r="Q6" s="356"/>
      <c r="R6" s="356"/>
      <c r="S6" s="356"/>
      <c r="T6" s="356"/>
      <c r="U6" s="356"/>
      <c r="V6" s="356"/>
      <c r="W6" s="356"/>
      <c r="X6" s="356"/>
      <c r="Y6" s="356"/>
      <c r="Z6" s="356"/>
      <c r="AA6" s="356"/>
      <c r="AB6" s="356"/>
      <c r="AC6" s="353"/>
      <c r="AD6" s="353"/>
      <c r="AE6" s="353"/>
      <c r="AF6" s="353"/>
      <c r="AG6" s="353"/>
      <c r="AH6" s="353"/>
      <c r="AI6" s="357"/>
      <c r="AJ6" s="357"/>
      <c r="AK6" s="357"/>
      <c r="AL6" s="357"/>
      <c r="AM6" s="357"/>
      <c r="AN6" s="357"/>
      <c r="AO6" s="357"/>
      <c r="AP6" s="358"/>
      <c r="AQ6" s="357"/>
      <c r="AR6" s="358"/>
      <c r="AS6" s="357"/>
      <c r="AT6" s="358"/>
      <c r="AU6" s="356"/>
      <c r="AV6" s="356"/>
      <c r="AW6" s="356"/>
      <c r="AX6" s="356"/>
      <c r="AY6" s="453"/>
      <c r="AZ6" s="453"/>
      <c r="BA6" s="453"/>
      <c r="BB6" s="453"/>
    </row>
    <row r="7" spans="1:54" s="4" customFormat="1" ht="12" customHeight="1">
      <c r="A7" s="508"/>
      <c r="B7" s="501" t="s">
        <v>105</v>
      </c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  <c r="AB7" s="449"/>
      <c r="AC7" s="501" t="s">
        <v>106</v>
      </c>
      <c r="AD7" s="501"/>
      <c r="AE7" s="501"/>
      <c r="AF7" s="501"/>
      <c r="AG7" s="501"/>
      <c r="AH7" s="501"/>
      <c r="AI7" s="501"/>
      <c r="AJ7" s="501"/>
      <c r="AK7" s="501"/>
      <c r="AL7" s="501"/>
      <c r="AM7" s="501"/>
      <c r="AN7" s="501"/>
      <c r="AO7" s="501"/>
      <c r="AP7" s="501"/>
      <c r="AQ7" s="501"/>
      <c r="AR7" s="501"/>
      <c r="AS7" s="501"/>
      <c r="AT7" s="501"/>
      <c r="AU7" s="501"/>
      <c r="AV7" s="501"/>
      <c r="AW7" s="501"/>
      <c r="AX7" s="501"/>
      <c r="AY7" s="501"/>
      <c r="AZ7" s="501"/>
      <c r="BA7" s="501"/>
      <c r="BB7" s="501"/>
    </row>
    <row r="8" spans="1:54" s="4" customFormat="1" ht="6.6" customHeight="1">
      <c r="A8" s="508"/>
      <c r="B8" s="352"/>
      <c r="C8" s="359"/>
      <c r="D8" s="352"/>
      <c r="E8" s="360"/>
      <c r="F8" s="361"/>
      <c r="G8" s="360"/>
      <c r="H8" s="351"/>
      <c r="I8" s="360"/>
      <c r="J8" s="351"/>
      <c r="K8" s="360"/>
      <c r="L8" s="362"/>
      <c r="M8" s="362"/>
      <c r="N8" s="362"/>
      <c r="O8" s="362"/>
      <c r="P8" s="362"/>
      <c r="Q8" s="362"/>
      <c r="R8" s="362"/>
      <c r="S8" s="362"/>
      <c r="T8" s="360"/>
      <c r="U8" s="360"/>
      <c r="V8" s="360"/>
      <c r="W8" s="360"/>
      <c r="X8" s="360"/>
      <c r="Y8" s="360"/>
      <c r="Z8" s="360"/>
      <c r="AA8" s="360"/>
      <c r="AB8" s="362"/>
      <c r="AC8" s="352"/>
      <c r="AD8" s="352"/>
      <c r="AE8" s="352"/>
      <c r="AF8" s="352"/>
      <c r="AG8" s="352"/>
      <c r="AH8" s="352"/>
      <c r="AI8" s="352"/>
      <c r="AJ8" s="352"/>
      <c r="AK8" s="352"/>
      <c r="AL8" s="352"/>
      <c r="AM8" s="352"/>
      <c r="AN8" s="352"/>
      <c r="AO8" s="352"/>
      <c r="AP8" s="352"/>
      <c r="AQ8" s="352"/>
      <c r="AR8" s="352"/>
      <c r="AS8" s="352"/>
      <c r="AT8" s="352"/>
      <c r="AU8" s="360"/>
      <c r="AV8" s="360"/>
      <c r="AW8" s="360"/>
      <c r="AX8" s="360"/>
      <c r="AY8" s="455"/>
      <c r="AZ8" s="455"/>
      <c r="BA8" s="455"/>
      <c r="BB8" s="455"/>
    </row>
    <row r="9" spans="1:54" s="4" customFormat="1" ht="6.6" customHeight="1">
      <c r="A9" s="508"/>
      <c r="B9" s="363"/>
      <c r="C9" s="364"/>
      <c r="D9" s="363"/>
      <c r="E9" s="362"/>
      <c r="F9" s="365"/>
      <c r="G9" s="362"/>
      <c r="H9" s="363"/>
      <c r="I9" s="362"/>
      <c r="J9" s="363"/>
      <c r="K9" s="366"/>
      <c r="L9" s="367"/>
      <c r="M9" s="368"/>
      <c r="N9" s="368"/>
      <c r="O9" s="368"/>
      <c r="P9" s="368"/>
      <c r="Q9" s="368"/>
      <c r="R9" s="368"/>
      <c r="S9" s="368"/>
      <c r="T9" s="366"/>
      <c r="U9" s="366"/>
      <c r="V9" s="366"/>
      <c r="W9" s="366"/>
      <c r="X9" s="366"/>
      <c r="Y9" s="366"/>
      <c r="Z9" s="366"/>
      <c r="AA9" s="366"/>
      <c r="AB9" s="366"/>
      <c r="AC9" s="363"/>
      <c r="AD9" s="363"/>
      <c r="AE9" s="363"/>
      <c r="AF9" s="363"/>
      <c r="AG9" s="363"/>
      <c r="AH9" s="363"/>
      <c r="AI9" s="363"/>
      <c r="AJ9" s="363"/>
      <c r="AK9" s="363"/>
      <c r="AL9" s="363"/>
      <c r="AM9" s="363"/>
      <c r="AN9" s="363"/>
      <c r="AO9" s="363"/>
      <c r="AP9" s="358"/>
      <c r="AQ9" s="363"/>
      <c r="AR9" s="358"/>
      <c r="AS9" s="363"/>
      <c r="AT9" s="358"/>
      <c r="AU9" s="366"/>
      <c r="AV9" s="366"/>
      <c r="AW9" s="366"/>
      <c r="AX9" s="366"/>
      <c r="AY9" s="366"/>
      <c r="AZ9" s="366"/>
      <c r="BA9" s="366"/>
      <c r="BB9" s="366"/>
    </row>
    <row r="10" spans="1:54" s="4" customFormat="1" ht="12">
      <c r="A10" s="508"/>
      <c r="B10" s="503">
        <v>2004</v>
      </c>
      <c r="C10" s="503"/>
      <c r="D10" s="503">
        <v>2005</v>
      </c>
      <c r="E10" s="503"/>
      <c r="F10" s="503">
        <v>2006</v>
      </c>
      <c r="G10" s="503"/>
      <c r="H10" s="503">
        <v>2007</v>
      </c>
      <c r="I10" s="503"/>
      <c r="J10" s="503">
        <v>2008</v>
      </c>
      <c r="K10" s="503"/>
      <c r="L10" s="503">
        <v>2009</v>
      </c>
      <c r="M10" s="503"/>
      <c r="N10" s="503">
        <v>2010</v>
      </c>
      <c r="O10" s="503"/>
      <c r="P10" s="503">
        <v>2011</v>
      </c>
      <c r="Q10" s="503"/>
      <c r="R10" s="503">
        <v>2012</v>
      </c>
      <c r="S10" s="503"/>
      <c r="T10" s="503">
        <v>2013</v>
      </c>
      <c r="U10" s="503"/>
      <c r="V10" s="503">
        <v>2014</v>
      </c>
      <c r="W10" s="503"/>
      <c r="X10" s="503">
        <v>2015</v>
      </c>
      <c r="Y10" s="503"/>
      <c r="Z10" s="503">
        <v>2016</v>
      </c>
      <c r="AA10" s="503"/>
      <c r="AB10" s="448"/>
      <c r="AC10" s="503">
        <v>2004</v>
      </c>
      <c r="AD10" s="503"/>
      <c r="AE10" s="503">
        <v>2005</v>
      </c>
      <c r="AF10" s="503"/>
      <c r="AG10" s="503">
        <v>2006</v>
      </c>
      <c r="AH10" s="503"/>
      <c r="AI10" s="503">
        <v>2007</v>
      </c>
      <c r="AJ10" s="503"/>
      <c r="AK10" s="503">
        <v>2008</v>
      </c>
      <c r="AL10" s="503"/>
      <c r="AM10" s="503">
        <v>2009</v>
      </c>
      <c r="AN10" s="503"/>
      <c r="AO10" s="503">
        <v>2010</v>
      </c>
      <c r="AP10" s="503"/>
      <c r="AQ10" s="503">
        <v>2011</v>
      </c>
      <c r="AR10" s="503"/>
      <c r="AS10" s="503">
        <v>2012</v>
      </c>
      <c r="AT10" s="503"/>
      <c r="AU10" s="503">
        <v>2013</v>
      </c>
      <c r="AV10" s="503"/>
      <c r="AW10" s="503">
        <v>2014</v>
      </c>
      <c r="AX10" s="503"/>
      <c r="AY10" s="503">
        <v>2015</v>
      </c>
      <c r="AZ10" s="503"/>
      <c r="BA10" s="503">
        <v>2016</v>
      </c>
      <c r="BB10" s="503"/>
    </row>
    <row r="11" spans="1:54" s="4" customFormat="1" ht="6.6" customHeight="1">
      <c r="A11" s="370"/>
      <c r="B11" s="371"/>
      <c r="C11" s="360"/>
      <c r="D11" s="371"/>
      <c r="E11" s="371"/>
      <c r="F11" s="360"/>
      <c r="G11" s="360"/>
      <c r="H11" s="371"/>
      <c r="I11" s="360"/>
      <c r="J11" s="37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1"/>
      <c r="AC11" s="371"/>
      <c r="AD11" s="371"/>
      <c r="AE11" s="371"/>
      <c r="AF11" s="371"/>
      <c r="AG11" s="371"/>
      <c r="AH11" s="371"/>
      <c r="AI11" s="371"/>
      <c r="AJ11" s="371"/>
      <c r="AK11" s="371"/>
      <c r="AL11" s="371"/>
      <c r="AM11" s="371"/>
      <c r="AN11" s="371"/>
      <c r="AO11" s="371"/>
      <c r="AP11" s="352"/>
      <c r="AQ11" s="371"/>
      <c r="AR11" s="352"/>
      <c r="AS11" s="371"/>
      <c r="AT11" s="352"/>
      <c r="AU11" s="361"/>
      <c r="AV11" s="361"/>
      <c r="AW11" s="361"/>
      <c r="AX11" s="361"/>
      <c r="AY11" s="361"/>
      <c r="AZ11" s="361"/>
      <c r="BA11" s="361"/>
      <c r="BB11" s="361"/>
    </row>
    <row r="12" spans="1:54" s="22" customFormat="1" ht="6.6" customHeight="1">
      <c r="A12" s="112"/>
      <c r="B12" s="113"/>
      <c r="C12" s="267"/>
      <c r="D12" s="113"/>
      <c r="E12" s="113"/>
      <c r="F12" s="267"/>
      <c r="G12" s="267"/>
      <c r="H12" s="113"/>
      <c r="I12" s="267"/>
      <c r="J12" s="113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13"/>
      <c r="AD12" s="113"/>
      <c r="AE12" s="113"/>
      <c r="AF12" s="113"/>
      <c r="AG12" s="113"/>
      <c r="AH12" s="113"/>
      <c r="AI12" s="28"/>
      <c r="AJ12" s="28"/>
      <c r="AK12" s="28"/>
      <c r="AL12" s="28"/>
      <c r="AM12" s="28"/>
      <c r="AN12" s="28"/>
      <c r="AO12" s="28"/>
      <c r="AQ12" s="28"/>
      <c r="AS12" s="28"/>
      <c r="AU12" s="140"/>
      <c r="AV12" s="140"/>
      <c r="AW12" s="140"/>
      <c r="AX12" s="140"/>
    </row>
    <row r="13" spans="1:54" s="3" customFormat="1" ht="24">
      <c r="A13" s="380" t="s">
        <v>111</v>
      </c>
      <c r="B13" s="374">
        <v>462058</v>
      </c>
      <c r="C13" s="373"/>
      <c r="D13" s="374">
        <v>365917</v>
      </c>
      <c r="E13" s="402"/>
      <c r="F13" s="374">
        <v>314881.65038135182</v>
      </c>
      <c r="G13" s="373"/>
      <c r="H13" s="374">
        <v>389433.1842225148</v>
      </c>
      <c r="I13" s="373"/>
      <c r="J13" s="374">
        <v>494850.8959562555</v>
      </c>
      <c r="K13" s="373"/>
      <c r="L13" s="374">
        <v>636011.8774347594</v>
      </c>
      <c r="M13" s="373"/>
      <c r="N13" s="374">
        <v>576026.7180556003</v>
      </c>
      <c r="O13" s="373"/>
      <c r="P13" s="374">
        <v>616925.73564538034</v>
      </c>
      <c r="Q13" s="373"/>
      <c r="R13" s="374">
        <v>579104</v>
      </c>
      <c r="S13" s="373"/>
      <c r="T13" s="374">
        <f>T14+T15+T18</f>
        <v>705455</v>
      </c>
      <c r="U13" s="374"/>
      <c r="V13" s="374">
        <f>V14+V15+V18</f>
        <v>772190.81632710551</v>
      </c>
      <c r="W13" s="374"/>
      <c r="X13" s="374">
        <f t="shared" ref="X13" si="0">X14+X15+X18</f>
        <v>725401</v>
      </c>
      <c r="Y13" s="374"/>
      <c r="Z13" s="374">
        <f>Z14+Z15+Z18</f>
        <v>695825.24170000001</v>
      </c>
      <c r="AA13" s="373"/>
      <c r="AB13" s="373"/>
      <c r="AC13" s="401">
        <v>100</v>
      </c>
      <c r="AD13" s="401"/>
      <c r="AE13" s="401">
        <v>100</v>
      </c>
      <c r="AF13" s="401"/>
      <c r="AG13" s="401">
        <v>99.999999999999986</v>
      </c>
      <c r="AH13" s="401"/>
      <c r="AI13" s="401">
        <v>100</v>
      </c>
      <c r="AJ13" s="401"/>
      <c r="AK13" s="401">
        <v>100.00000000000001</v>
      </c>
      <c r="AL13" s="401"/>
      <c r="AM13" s="401">
        <v>100.00355107843743</v>
      </c>
      <c r="AN13" s="401"/>
      <c r="AO13" s="401">
        <v>100</v>
      </c>
      <c r="AP13" s="401"/>
      <c r="AQ13" s="401">
        <v>100</v>
      </c>
      <c r="AR13" s="401"/>
      <c r="AS13" s="401">
        <v>100</v>
      </c>
      <c r="AT13" s="401"/>
      <c r="AU13" s="401">
        <f>AU14+AU15</f>
        <v>100</v>
      </c>
      <c r="AV13" s="401"/>
      <c r="AW13" s="401">
        <f t="shared" ref="AW13" si="1">AW14+AW15</f>
        <v>100.00000000000001</v>
      </c>
      <c r="AX13" s="401"/>
      <c r="AY13" s="401">
        <f>AY14+AY15</f>
        <v>100</v>
      </c>
      <c r="AZ13" s="401"/>
      <c r="BA13" s="401">
        <f t="shared" ref="BA13" si="2">BA14+BA15</f>
        <v>100</v>
      </c>
      <c r="BB13" s="456"/>
    </row>
    <row r="14" spans="1:54" s="22" customFormat="1" ht="12">
      <c r="A14" s="393" t="s">
        <v>96</v>
      </c>
      <c r="B14" s="394">
        <v>304228</v>
      </c>
      <c r="C14" s="395"/>
      <c r="D14" s="394">
        <v>343108</v>
      </c>
      <c r="E14" s="403"/>
      <c r="F14" s="394">
        <v>230246.26843383326</v>
      </c>
      <c r="G14" s="395"/>
      <c r="H14" s="404">
        <v>159501.39038035058</v>
      </c>
      <c r="I14" s="395"/>
      <c r="J14" s="394">
        <v>153806.97729250757</v>
      </c>
      <c r="K14" s="395"/>
      <c r="L14" s="394">
        <v>262232.57140523376</v>
      </c>
      <c r="M14" s="395"/>
      <c r="N14" s="394">
        <v>378457.83220925252</v>
      </c>
      <c r="O14" s="395"/>
      <c r="P14" s="394">
        <v>368285.10469289549</v>
      </c>
      <c r="Q14" s="395"/>
      <c r="R14" s="394">
        <v>309658</v>
      </c>
      <c r="S14" s="395"/>
      <c r="T14" s="394">
        <v>352855</v>
      </c>
      <c r="U14" s="394"/>
      <c r="V14" s="394">
        <v>273406.0901164923</v>
      </c>
      <c r="W14" s="395"/>
      <c r="X14" s="394">
        <v>174345</v>
      </c>
      <c r="Y14" s="395"/>
      <c r="Z14" s="394">
        <v>218195.2164</v>
      </c>
      <c r="AA14" s="395"/>
      <c r="AB14" s="395"/>
      <c r="AC14" s="405">
        <v>65.841950577633114</v>
      </c>
      <c r="AD14" s="405"/>
      <c r="AE14" s="405">
        <v>93.7666192059948</v>
      </c>
      <c r="AF14" s="405"/>
      <c r="AG14" s="405">
        <v>73.121526184515034</v>
      </c>
      <c r="AH14" s="405"/>
      <c r="AI14" s="405">
        <v>40.957318698658838</v>
      </c>
      <c r="AJ14" s="405"/>
      <c r="AK14" s="405">
        <v>31.081478996878285</v>
      </c>
      <c r="AL14" s="405"/>
      <c r="AM14" s="405">
        <v>41.232230528027038</v>
      </c>
      <c r="AN14" s="405"/>
      <c r="AO14" s="405">
        <v>65.701437163670306</v>
      </c>
      <c r="AP14" s="405"/>
      <c r="AQ14" s="405">
        <v>59.696829523187887</v>
      </c>
      <c r="AR14" s="405"/>
      <c r="AS14" s="405">
        <v>53.471915234569266</v>
      </c>
      <c r="AT14" s="405"/>
      <c r="AU14" s="405">
        <f>T14/($T$13-$T$18)*100</f>
        <v>50.025448322891719</v>
      </c>
      <c r="AV14" s="405"/>
      <c r="AW14" s="405">
        <f>V14/SUM($V$14:$V$15)*100</f>
        <v>35.406545161588085</v>
      </c>
      <c r="AX14" s="405"/>
      <c r="AY14" s="405">
        <f>X14/SUM($X$14:$X$15)*100</f>
        <v>24.034292756695951</v>
      </c>
      <c r="AZ14" s="405"/>
      <c r="BA14" s="405">
        <f>Z14/SUM($Z$14:$Z$15)*100</f>
        <v>31.357761018688841</v>
      </c>
      <c r="BB14" s="452"/>
    </row>
    <row r="15" spans="1:54" s="22" customFormat="1" ht="12">
      <c r="A15" s="396" t="s">
        <v>97</v>
      </c>
      <c r="B15" s="394">
        <v>157830</v>
      </c>
      <c r="C15" s="395"/>
      <c r="D15" s="394">
        <v>22809</v>
      </c>
      <c r="E15" s="403"/>
      <c r="F15" s="394">
        <v>84635.38194751853</v>
      </c>
      <c r="G15" s="395"/>
      <c r="H15" s="394">
        <v>229931.79384216422</v>
      </c>
      <c r="I15" s="395"/>
      <c r="J15" s="394">
        <v>341043.91866374796</v>
      </c>
      <c r="K15" s="395"/>
      <c r="L15" s="394">
        <v>373779.3060295257</v>
      </c>
      <c r="M15" s="395"/>
      <c r="N15" s="394">
        <v>197568.88584634778</v>
      </c>
      <c r="O15" s="395"/>
      <c r="P15" s="394">
        <v>248640.63095248491</v>
      </c>
      <c r="Q15" s="395"/>
      <c r="R15" s="394">
        <v>269446</v>
      </c>
      <c r="S15" s="395"/>
      <c r="T15" s="394">
        <v>352496</v>
      </c>
      <c r="U15" s="394"/>
      <c r="V15" s="394">
        <f>SUM(V16:V18)</f>
        <v>498784.72621061327</v>
      </c>
      <c r="W15" s="394"/>
      <c r="X15" s="394">
        <f t="shared" ref="X15" si="3">SUM(X16:X18)</f>
        <v>551056</v>
      </c>
      <c r="Y15" s="394"/>
      <c r="Z15" s="394">
        <f>SUM(Z16:Z17)</f>
        <v>477630.02529999998</v>
      </c>
      <c r="AA15" s="395"/>
      <c r="AB15" s="395"/>
      <c r="AC15" s="405">
        <v>34.158049422366886</v>
      </c>
      <c r="AD15" s="405"/>
      <c r="AE15" s="405">
        <v>6.233380794005198</v>
      </c>
      <c r="AF15" s="405"/>
      <c r="AG15" s="405">
        <v>26.878473815484956</v>
      </c>
      <c r="AH15" s="405"/>
      <c r="AI15" s="405">
        <v>59.042681301341162</v>
      </c>
      <c r="AJ15" s="405"/>
      <c r="AK15" s="405">
        <v>68.918521003121725</v>
      </c>
      <c r="AL15" s="405"/>
      <c r="AM15" s="405">
        <v>58.77132055041038</v>
      </c>
      <c r="AN15" s="405"/>
      <c r="AO15" s="405">
        <v>34.298562836329701</v>
      </c>
      <c r="AP15" s="406"/>
      <c r="AQ15" s="405">
        <v>40.30317047681212</v>
      </c>
      <c r="AR15" s="406"/>
      <c r="AS15" s="405">
        <v>46.528084765430734</v>
      </c>
      <c r="AT15" s="406"/>
      <c r="AU15" s="405">
        <f t="shared" ref="AU15:AU17" si="4">T15/($T$13-$T$18)*100</f>
        <v>49.974551677108273</v>
      </c>
      <c r="AV15" s="395"/>
      <c r="AW15" s="405">
        <f t="shared" ref="AW15:AW17" si="5">V15/SUM($V$14:$V$15)*100</f>
        <v>64.59345483841193</v>
      </c>
      <c r="AX15" s="405"/>
      <c r="AY15" s="405">
        <f t="shared" ref="AY15:AY17" si="6">X15/SUM($X$14:$X$15)*100</f>
        <v>75.965707243304053</v>
      </c>
      <c r="AZ15" s="405"/>
      <c r="BA15" s="405">
        <f t="shared" ref="BA15:BA17" si="7">Z15/SUM($Z$14:$Z$15)*100</f>
        <v>68.642238981311152</v>
      </c>
      <c r="BB15" s="452"/>
    </row>
    <row r="16" spans="1:54" s="4" customFormat="1" ht="13.5">
      <c r="A16" s="397" t="s">
        <v>125</v>
      </c>
      <c r="B16" s="394">
        <v>53731</v>
      </c>
      <c r="C16" s="407"/>
      <c r="D16" s="394">
        <v>8082</v>
      </c>
      <c r="E16" s="403"/>
      <c r="F16" s="394">
        <v>6237.8538566473217</v>
      </c>
      <c r="G16" s="398"/>
      <c r="H16" s="404">
        <v>5772.3617931293329</v>
      </c>
      <c r="I16" s="398"/>
      <c r="J16" s="394">
        <v>14170.846473223677</v>
      </c>
      <c r="K16" s="398"/>
      <c r="L16" s="394">
        <v>6091.8440895907524</v>
      </c>
      <c r="M16" s="398"/>
      <c r="N16" s="394">
        <v>83409.246941849982</v>
      </c>
      <c r="O16" s="398"/>
      <c r="P16" s="394">
        <v>155377.39463022098</v>
      </c>
      <c r="Q16" s="398"/>
      <c r="R16" s="394">
        <v>155246</v>
      </c>
      <c r="S16" s="398"/>
      <c r="T16" s="394">
        <v>187066</v>
      </c>
      <c r="U16" s="394"/>
      <c r="V16" s="394">
        <v>257185.11175021713</v>
      </c>
      <c r="W16" s="398"/>
      <c r="X16" s="394">
        <v>182579</v>
      </c>
      <c r="Y16" s="398"/>
      <c r="Z16" s="394">
        <v>139329.51610000001</v>
      </c>
      <c r="AA16" s="398"/>
      <c r="AB16" s="398"/>
      <c r="AC16" s="405">
        <v>11.62862670920101</v>
      </c>
      <c r="AD16" s="409"/>
      <c r="AE16" s="405">
        <v>2.2086976008220445</v>
      </c>
      <c r="AF16" s="409"/>
      <c r="AG16" s="405">
        <v>1.9810153589746127</v>
      </c>
      <c r="AH16" s="410"/>
      <c r="AI16" s="405">
        <v>1.4822470264452641</v>
      </c>
      <c r="AJ16" s="405"/>
      <c r="AK16" s="405">
        <v>2.8636598597724618</v>
      </c>
      <c r="AL16" s="405"/>
      <c r="AM16" s="405">
        <v>0.95785324643997194</v>
      </c>
      <c r="AN16" s="405"/>
      <c r="AO16" s="405">
        <v>14.480100371628769</v>
      </c>
      <c r="AP16" s="411"/>
      <c r="AQ16" s="405">
        <v>25.185753430707031</v>
      </c>
      <c r="AR16" s="411"/>
      <c r="AS16" s="405">
        <v>26.807965408631262</v>
      </c>
      <c r="AT16" s="411"/>
      <c r="AU16" s="405">
        <f t="shared" si="4"/>
        <v>26.520980334613547</v>
      </c>
      <c r="AV16" s="398"/>
      <c r="AW16" s="405">
        <f t="shared" si="5"/>
        <v>33.305901379856827</v>
      </c>
      <c r="AX16" s="405"/>
      <c r="AY16" s="405">
        <f t="shared" si="6"/>
        <v>25.169389068942554</v>
      </c>
      <c r="AZ16" s="405"/>
      <c r="BA16" s="405">
        <f t="shared" si="7"/>
        <v>20.023636360129476</v>
      </c>
      <c r="BB16" s="452"/>
    </row>
    <row r="17" spans="1:54" s="4" customFormat="1" ht="13.5">
      <c r="A17" s="397" t="s">
        <v>161</v>
      </c>
      <c r="B17" s="394">
        <v>104099</v>
      </c>
      <c r="C17" s="407"/>
      <c r="D17" s="394">
        <v>14727</v>
      </c>
      <c r="E17" s="403"/>
      <c r="F17" s="394">
        <v>78397.528090871201</v>
      </c>
      <c r="G17" s="398"/>
      <c r="H17" s="404">
        <v>224159.43204903489</v>
      </c>
      <c r="I17" s="398"/>
      <c r="J17" s="394">
        <v>326873.07219052425</v>
      </c>
      <c r="K17" s="398"/>
      <c r="L17" s="394">
        <v>367664.87746128853</v>
      </c>
      <c r="M17" s="398"/>
      <c r="N17" s="394">
        <v>114159.63890449781</v>
      </c>
      <c r="O17" s="398"/>
      <c r="P17" s="394">
        <v>93263.236322263925</v>
      </c>
      <c r="Q17" s="398"/>
      <c r="R17" s="394">
        <v>114200</v>
      </c>
      <c r="S17" s="398"/>
      <c r="T17" s="394">
        <v>165430</v>
      </c>
      <c r="U17" s="394"/>
      <c r="V17" s="394">
        <v>241599.61446039617</v>
      </c>
      <c r="W17" s="398"/>
      <c r="X17" s="394">
        <v>368477</v>
      </c>
      <c r="Y17" s="398"/>
      <c r="Z17" s="394">
        <v>338300.50919999997</v>
      </c>
      <c r="AA17" s="398"/>
      <c r="AB17" s="398"/>
      <c r="AC17" s="405">
        <v>22.529422713165882</v>
      </c>
      <c r="AD17" s="409"/>
      <c r="AE17" s="405">
        <v>4.0246831931831535</v>
      </c>
      <c r="AF17" s="409"/>
      <c r="AG17" s="405">
        <v>24.897458456510339</v>
      </c>
      <c r="AH17" s="410"/>
      <c r="AI17" s="405">
        <v>57.560434274895897</v>
      </c>
      <c r="AJ17" s="405"/>
      <c r="AK17" s="405">
        <v>66.054861143349257</v>
      </c>
      <c r="AL17" s="405"/>
      <c r="AM17" s="405">
        <v>57.809916225533001</v>
      </c>
      <c r="AN17" s="405"/>
      <c r="AO17" s="405">
        <v>19.818462464700932</v>
      </c>
      <c r="AP17" s="411"/>
      <c r="AQ17" s="405">
        <v>15.117417046105086</v>
      </c>
      <c r="AR17" s="411"/>
      <c r="AS17" s="405">
        <v>19.720119356799472</v>
      </c>
      <c r="AT17" s="411"/>
      <c r="AU17" s="405">
        <f t="shared" si="4"/>
        <v>23.45357134249473</v>
      </c>
      <c r="AV17" s="398"/>
      <c r="AW17" s="405">
        <f t="shared" si="5"/>
        <v>31.287553458555102</v>
      </c>
      <c r="AX17" s="405"/>
      <c r="AY17" s="405">
        <f t="shared" si="6"/>
        <v>50.796318174361488</v>
      </c>
      <c r="AZ17" s="405"/>
      <c r="BA17" s="405">
        <f t="shared" si="7"/>
        <v>48.61860262118168</v>
      </c>
      <c r="BB17" s="452"/>
    </row>
    <row r="18" spans="1:54" s="4" customFormat="1" ht="12">
      <c r="A18" s="397" t="s">
        <v>3</v>
      </c>
      <c r="B18" s="394">
        <v>0</v>
      </c>
      <c r="C18" s="407"/>
      <c r="D18" s="394">
        <v>0</v>
      </c>
      <c r="E18" s="403"/>
      <c r="F18" s="394">
        <v>0</v>
      </c>
      <c r="G18" s="398"/>
      <c r="H18" s="404">
        <v>0</v>
      </c>
      <c r="I18" s="398"/>
      <c r="J18" s="394">
        <v>0</v>
      </c>
      <c r="K18" s="398"/>
      <c r="L18" s="394">
        <v>22.584478646400001</v>
      </c>
      <c r="M18" s="398" t="s">
        <v>71</v>
      </c>
      <c r="N18" s="394">
        <v>0</v>
      </c>
      <c r="O18" s="398"/>
      <c r="P18" s="394">
        <v>0</v>
      </c>
      <c r="Q18" s="398"/>
      <c r="R18" s="394">
        <v>0</v>
      </c>
      <c r="S18" s="398"/>
      <c r="T18" s="394">
        <v>104</v>
      </c>
      <c r="U18" s="394" t="s">
        <v>71</v>
      </c>
      <c r="V18" s="394">
        <v>0</v>
      </c>
      <c r="W18" s="398"/>
      <c r="X18" s="394">
        <v>0</v>
      </c>
      <c r="Y18" s="398"/>
      <c r="Z18" s="394">
        <v>0</v>
      </c>
      <c r="AA18" s="398"/>
      <c r="AB18" s="398"/>
      <c r="AC18" s="405">
        <v>0</v>
      </c>
      <c r="AD18" s="409"/>
      <c r="AE18" s="405">
        <v>0</v>
      </c>
      <c r="AF18" s="409"/>
      <c r="AG18" s="405">
        <v>0</v>
      </c>
      <c r="AH18" s="410"/>
      <c r="AI18" s="405">
        <v>0</v>
      </c>
      <c r="AJ18" s="405"/>
      <c r="AK18" s="405">
        <v>0</v>
      </c>
      <c r="AL18" s="405"/>
      <c r="AM18" s="412" t="s">
        <v>80</v>
      </c>
      <c r="AN18" s="412"/>
      <c r="AO18" s="412">
        <v>0</v>
      </c>
      <c r="AP18" s="411"/>
      <c r="AQ18" s="412">
        <v>0</v>
      </c>
      <c r="AR18" s="411"/>
      <c r="AS18" s="405">
        <v>0</v>
      </c>
      <c r="AT18" s="411"/>
      <c r="AU18" s="412" t="s">
        <v>80</v>
      </c>
      <c r="AV18" s="398"/>
      <c r="AW18" s="405">
        <v>0</v>
      </c>
      <c r="AX18" s="405"/>
      <c r="AY18" s="405">
        <v>0</v>
      </c>
      <c r="AZ18" s="405"/>
      <c r="BA18" s="405">
        <v>0</v>
      </c>
      <c r="BB18" s="452"/>
    </row>
    <row r="19" spans="1:54" s="4" customFormat="1" ht="6.6" customHeight="1">
      <c r="A19" s="5"/>
      <c r="B19" s="259"/>
      <c r="C19" s="165"/>
      <c r="D19" s="259"/>
      <c r="E19" s="212"/>
      <c r="F19" s="176"/>
      <c r="G19" s="176"/>
      <c r="H19" s="205"/>
      <c r="I19" s="176"/>
      <c r="J19" s="210"/>
      <c r="K19" s="176"/>
      <c r="L19" s="210"/>
      <c r="M19" s="176"/>
      <c r="N19" s="210"/>
      <c r="O19" s="176"/>
      <c r="P19" s="210"/>
      <c r="Q19" s="176"/>
      <c r="R19" s="210"/>
      <c r="S19" s="176"/>
      <c r="T19" s="176"/>
      <c r="U19" s="176"/>
      <c r="V19" s="176"/>
      <c r="W19" s="176"/>
      <c r="X19" s="467"/>
      <c r="Y19" s="176"/>
      <c r="Z19" s="176"/>
      <c r="AA19" s="176"/>
      <c r="AB19" s="176"/>
      <c r="AC19" s="235"/>
      <c r="AD19" s="218"/>
      <c r="AE19" s="235"/>
      <c r="AF19" s="218"/>
      <c r="AG19" s="229"/>
      <c r="AH19" s="229"/>
      <c r="AI19" s="218"/>
      <c r="AJ19" s="218"/>
      <c r="AK19" s="218"/>
      <c r="AL19" s="218"/>
      <c r="AM19" s="218"/>
      <c r="AN19" s="218"/>
      <c r="AO19" s="218"/>
      <c r="AP19" s="62"/>
      <c r="AQ19" s="218"/>
      <c r="AR19" s="62"/>
      <c r="AS19" s="218"/>
      <c r="AT19" s="62"/>
      <c r="AU19" s="176"/>
      <c r="AV19" s="176"/>
      <c r="AW19" s="176"/>
      <c r="AX19" s="176"/>
    </row>
    <row r="20" spans="1:54" s="4" customFormat="1" ht="24">
      <c r="A20" s="380" t="s">
        <v>115</v>
      </c>
      <c r="B20" s="372">
        <v>53731</v>
      </c>
      <c r="C20" s="373"/>
      <c r="D20" s="372">
        <v>8082</v>
      </c>
      <c r="E20" s="399"/>
      <c r="F20" s="372">
        <v>6237.8538566473217</v>
      </c>
      <c r="G20" s="373"/>
      <c r="H20" s="381">
        <v>5772.361793129332</v>
      </c>
      <c r="I20" s="373"/>
      <c r="J20" s="381">
        <v>14170.846473223677</v>
      </c>
      <c r="K20" s="400"/>
      <c r="L20" s="381">
        <v>6091.8440895907543</v>
      </c>
      <c r="M20" s="373"/>
      <c r="N20" s="381">
        <v>83409.246941849982</v>
      </c>
      <c r="O20" s="373"/>
      <c r="P20" s="381">
        <v>155377.39463022078</v>
      </c>
      <c r="Q20" s="373"/>
      <c r="R20" s="381">
        <v>155246</v>
      </c>
      <c r="S20" s="373"/>
      <c r="T20" s="381">
        <f>T22</f>
        <v>187066.2673612436</v>
      </c>
      <c r="U20" s="381"/>
      <c r="V20" s="381">
        <f>V22</f>
        <v>257185.45549221686</v>
      </c>
      <c r="W20" s="373"/>
      <c r="X20" s="381">
        <f>X22</f>
        <v>182579</v>
      </c>
      <c r="Y20" s="381"/>
      <c r="Z20" s="381">
        <f t="shared" ref="Z20" si="8">Z22</f>
        <v>139329.51617689998</v>
      </c>
      <c r="AA20" s="381"/>
      <c r="AB20" s="373"/>
      <c r="AC20" s="401"/>
      <c r="AD20" s="401"/>
      <c r="AE20" s="401"/>
      <c r="AF20" s="401"/>
      <c r="AG20" s="401"/>
      <c r="AH20" s="401"/>
      <c r="AI20" s="401"/>
      <c r="AJ20" s="401"/>
      <c r="AK20" s="401"/>
      <c r="AL20" s="401"/>
      <c r="AM20" s="401"/>
      <c r="AN20" s="401"/>
      <c r="AO20" s="401"/>
      <c r="AP20" s="401"/>
      <c r="AQ20" s="401"/>
      <c r="AR20" s="401"/>
      <c r="AS20" s="401"/>
      <c r="AT20" s="401"/>
      <c r="AU20" s="373"/>
      <c r="AV20" s="373"/>
      <c r="AW20" s="373"/>
      <c r="AX20" s="373"/>
      <c r="AY20" s="452"/>
      <c r="AZ20" s="452"/>
      <c r="BA20" s="452"/>
      <c r="BB20" s="452"/>
    </row>
    <row r="21" spans="1:54" s="22" customFormat="1" ht="6.6" customHeight="1">
      <c r="A21" s="138"/>
      <c r="B21" s="201"/>
      <c r="C21" s="182"/>
      <c r="D21" s="201"/>
      <c r="E21" s="213"/>
      <c r="F21" s="182"/>
      <c r="G21" s="182"/>
      <c r="H21" s="260"/>
      <c r="I21" s="182"/>
      <c r="J21" s="213"/>
      <c r="K21" s="182"/>
      <c r="L21" s="213"/>
      <c r="M21" s="182"/>
      <c r="N21" s="213"/>
      <c r="O21" s="182"/>
      <c r="P21" s="213"/>
      <c r="Q21" s="182"/>
      <c r="R21" s="213"/>
      <c r="S21" s="182"/>
      <c r="T21" s="182"/>
      <c r="U21" s="182"/>
      <c r="V21" s="182"/>
      <c r="W21" s="182"/>
      <c r="X21" s="472"/>
      <c r="Y21" s="182"/>
      <c r="Z21" s="182"/>
      <c r="AA21" s="182"/>
      <c r="AB21" s="182"/>
      <c r="AC21" s="226"/>
      <c r="AD21" s="226"/>
      <c r="AE21" s="226"/>
      <c r="AF21" s="226"/>
      <c r="AG21" s="226"/>
      <c r="AH21" s="226"/>
      <c r="AI21" s="226"/>
      <c r="AJ21" s="226"/>
      <c r="AK21" s="226"/>
      <c r="AL21" s="226"/>
      <c r="AM21" s="226"/>
      <c r="AN21" s="226"/>
      <c r="AO21" s="226"/>
      <c r="AP21" s="55"/>
      <c r="AQ21" s="226"/>
      <c r="AR21" s="55"/>
      <c r="AS21" s="226"/>
      <c r="AT21" s="55"/>
      <c r="AU21" s="182"/>
      <c r="AV21" s="182"/>
      <c r="AW21" s="182"/>
      <c r="AX21" s="182"/>
    </row>
    <row r="22" spans="1:54" s="38" customFormat="1" ht="12">
      <c r="A22" s="46" t="s">
        <v>160</v>
      </c>
      <c r="B22" s="201">
        <v>53731</v>
      </c>
      <c r="C22" s="182"/>
      <c r="D22" s="201">
        <v>8082</v>
      </c>
      <c r="E22" s="213"/>
      <c r="F22" s="201">
        <v>6237.8538566473217</v>
      </c>
      <c r="G22" s="182"/>
      <c r="H22" s="201">
        <v>5772.361793129332</v>
      </c>
      <c r="I22" s="182"/>
      <c r="J22" s="213">
        <v>14170.846473223677</v>
      </c>
      <c r="K22" s="182"/>
      <c r="L22" s="213">
        <v>6091.8440895907543</v>
      </c>
      <c r="N22" s="213">
        <v>83409.246941849982</v>
      </c>
      <c r="P22" s="213">
        <v>155377.39463022078</v>
      </c>
      <c r="R22" s="213">
        <v>155246</v>
      </c>
      <c r="T22" s="213">
        <f>SUM(T23:T29)</f>
        <v>187066.2673612436</v>
      </c>
      <c r="U22" s="213"/>
      <c r="V22" s="213">
        <f>SUM(V23:V31)</f>
        <v>257185.45549221686</v>
      </c>
      <c r="W22" s="213">
        <f t="shared" ref="W22:Z22" si="9">SUM(W23:W31)</f>
        <v>0</v>
      </c>
      <c r="X22" s="213">
        <f t="shared" si="9"/>
        <v>182579</v>
      </c>
      <c r="Y22" s="213"/>
      <c r="Z22" s="213">
        <f t="shared" si="9"/>
        <v>139329.51617689998</v>
      </c>
      <c r="AC22" s="226">
        <v>100</v>
      </c>
      <c r="AD22" s="226"/>
      <c r="AE22" s="226">
        <v>100</v>
      </c>
      <c r="AF22" s="226"/>
      <c r="AG22" s="226">
        <v>99.999999999999986</v>
      </c>
      <c r="AH22" s="226"/>
      <c r="AI22" s="226">
        <v>100</v>
      </c>
      <c r="AJ22" s="226"/>
      <c r="AK22" s="226">
        <v>99.999999999999986</v>
      </c>
      <c r="AL22" s="226"/>
      <c r="AM22" s="226">
        <v>100</v>
      </c>
      <c r="AN22" s="226"/>
      <c r="AO22" s="226">
        <v>99.999999999999986</v>
      </c>
      <c r="AP22" s="67"/>
      <c r="AQ22" s="226">
        <v>100.00000000000001</v>
      </c>
      <c r="AR22" s="67"/>
      <c r="AS22" s="226">
        <v>99.999999999999972</v>
      </c>
      <c r="AT22" s="67"/>
      <c r="AU22" s="226">
        <f>SUM(AU23:AU29)</f>
        <v>99.999999999999986</v>
      </c>
      <c r="AV22" s="226"/>
      <c r="AW22" s="226">
        <f>SUM(AW23:AW30)</f>
        <v>100</v>
      </c>
      <c r="AX22" s="226"/>
      <c r="AY22" s="226">
        <f>SUM(AY23:AY30)</f>
        <v>100</v>
      </c>
      <c r="AZ22" s="226"/>
      <c r="BA22" s="226">
        <f t="shared" ref="BA22" si="10">SUM(BA23:BA30)</f>
        <v>100.00000000000001</v>
      </c>
    </row>
    <row r="23" spans="1:54" s="4" customFormat="1" ht="12">
      <c r="A23" s="114" t="s">
        <v>11</v>
      </c>
      <c r="B23" s="200">
        <v>26767</v>
      </c>
      <c r="C23" s="150"/>
      <c r="D23" s="200">
        <v>4744</v>
      </c>
      <c r="E23" s="304"/>
      <c r="F23" s="200">
        <v>3956.277777362729</v>
      </c>
      <c r="G23" s="140" t="s">
        <v>71</v>
      </c>
      <c r="H23" s="200">
        <v>2782.5107940008156</v>
      </c>
      <c r="I23" s="140"/>
      <c r="J23" s="246">
        <v>9868.3235393078921</v>
      </c>
      <c r="K23" s="140"/>
      <c r="L23" s="246">
        <v>5316.1530917833279</v>
      </c>
      <c r="N23" s="246">
        <v>71976.280723198142</v>
      </c>
      <c r="P23" s="246">
        <v>135488.34796428349</v>
      </c>
      <c r="R23" s="246">
        <v>150180</v>
      </c>
      <c r="T23" s="246">
        <v>181405.69052145965</v>
      </c>
      <c r="V23" s="246">
        <v>250919.61521621689</v>
      </c>
      <c r="X23" s="246">
        <v>170400</v>
      </c>
      <c r="Z23" s="246">
        <v>129026.686</v>
      </c>
      <c r="AC23" s="220">
        <v>50.429556501752138</v>
      </c>
      <c r="AD23" s="217"/>
      <c r="AE23" s="220">
        <v>58.698341994555804</v>
      </c>
      <c r="AF23" s="217"/>
      <c r="AG23" s="220">
        <v>63.423700976045659</v>
      </c>
      <c r="AH23" s="220"/>
      <c r="AI23" s="220">
        <v>48.204026249926926</v>
      </c>
      <c r="AJ23" s="220"/>
      <c r="AK23" s="220">
        <v>69.638207978291504</v>
      </c>
      <c r="AL23" s="220"/>
      <c r="AM23" s="220">
        <v>87.266729312182107</v>
      </c>
      <c r="AN23" s="220"/>
      <c r="AO23" s="220">
        <v>86.292927177939276</v>
      </c>
      <c r="AP23" s="220"/>
      <c r="AQ23" s="220">
        <v>87.199523641601289</v>
      </c>
      <c r="AR23" s="220"/>
      <c r="AS23" s="220">
        <v>96.736791930226858</v>
      </c>
      <c r="AT23" s="220"/>
      <c r="AU23" s="220">
        <f>T23/($T$22-$T$31)*100</f>
        <v>96.974025878833174</v>
      </c>
      <c r="AV23" s="220"/>
      <c r="AW23" s="220">
        <f>V23/SUM($V$23:$V$30)*100</f>
        <v>97.579634070449288</v>
      </c>
      <c r="AX23" s="220"/>
      <c r="AY23" s="220">
        <f>X23/SUM($X$23:$X$30)*100</f>
        <v>93.606315130274282</v>
      </c>
      <c r="AZ23" s="220"/>
      <c r="BA23" s="220">
        <f>Z23/SUM($Z$23:$Z$30)*100</f>
        <v>93.590217404146642</v>
      </c>
    </row>
    <row r="24" spans="1:54" s="4" customFormat="1" ht="12">
      <c r="A24" s="114" t="s">
        <v>12</v>
      </c>
      <c r="B24" s="200">
        <v>994</v>
      </c>
      <c r="C24" s="150" t="s">
        <v>71</v>
      </c>
      <c r="D24" s="200">
        <v>1034</v>
      </c>
      <c r="E24" s="304" t="s">
        <v>71</v>
      </c>
      <c r="F24" s="200">
        <v>45.178519593613942</v>
      </c>
      <c r="G24" s="140" t="s">
        <v>71</v>
      </c>
      <c r="H24" s="200">
        <v>384.15585233351635</v>
      </c>
      <c r="I24" s="140" t="s">
        <v>71</v>
      </c>
      <c r="J24" s="246">
        <v>64.400157606137469</v>
      </c>
      <c r="K24" s="140" t="s">
        <v>71</v>
      </c>
      <c r="L24" s="246">
        <v>0</v>
      </c>
      <c r="N24" s="246">
        <v>692.91229642857149</v>
      </c>
      <c r="O24" s="4" t="s">
        <v>71</v>
      </c>
      <c r="P24" s="246">
        <v>1677.8719388255072</v>
      </c>
      <c r="Q24" s="4" t="s">
        <v>71</v>
      </c>
      <c r="R24" s="246">
        <v>292</v>
      </c>
      <c r="S24" s="4" t="s">
        <v>71</v>
      </c>
      <c r="T24" s="246">
        <v>341.26524158530754</v>
      </c>
      <c r="U24" s="4" t="s">
        <v>71</v>
      </c>
      <c r="V24" s="246">
        <v>457</v>
      </c>
      <c r="W24" s="4" t="s">
        <v>71</v>
      </c>
      <c r="X24" s="246">
        <v>580</v>
      </c>
      <c r="Y24" s="4" t="s">
        <v>71</v>
      </c>
      <c r="Z24" s="246">
        <v>185.540311</v>
      </c>
      <c r="AA24" s="4" t="s">
        <v>71</v>
      </c>
      <c r="AC24" s="220">
        <v>1.8727156260597611</v>
      </c>
      <c r="AD24" s="220"/>
      <c r="AE24" s="220">
        <v>12.793862905221479</v>
      </c>
      <c r="AF24" s="220"/>
      <c r="AG24" s="220">
        <v>0.72426383547716167</v>
      </c>
      <c r="AH24" s="220"/>
      <c r="AI24" s="220">
        <v>6.6550896513584004</v>
      </c>
      <c r="AJ24" s="220"/>
      <c r="AK24" s="220">
        <v>0.45445526297828348</v>
      </c>
      <c r="AL24" s="220"/>
      <c r="AM24" s="220">
        <v>0</v>
      </c>
      <c r="AN24" s="220"/>
      <c r="AO24" s="220">
        <v>0.83073798389721198</v>
      </c>
      <c r="AP24" s="62"/>
      <c r="AQ24" s="220">
        <v>1.079868756210411</v>
      </c>
      <c r="AR24" s="62"/>
      <c r="AS24" s="220">
        <v>0.18808858199245068</v>
      </c>
      <c r="AT24" s="62"/>
      <c r="AU24" s="220">
        <f t="shared" ref="AU24:AU29" si="11">T24/($T$22-$T$31)*100</f>
        <v>0.18243013366289623</v>
      </c>
      <c r="AW24" s="220">
        <f t="shared" ref="AW24:AW30" si="12">V24/SUM($V$23:$V$30)*100</f>
        <v>0.1777218282905817</v>
      </c>
      <c r="AX24" s="220"/>
      <c r="AY24" s="220">
        <f t="shared" ref="AY24:AY30" si="13">X24/SUM($X$23:$X$30)*100</f>
        <v>0.31861304445750638</v>
      </c>
      <c r="AZ24" s="220"/>
      <c r="BA24" s="220">
        <f t="shared" ref="BA24:BA30" si="14">Z24/SUM($Z$23:$Z$30)*100</f>
        <v>0.13458268659029948</v>
      </c>
    </row>
    <row r="25" spans="1:54" s="4" customFormat="1" ht="12">
      <c r="A25" s="114" t="s">
        <v>13</v>
      </c>
      <c r="B25" s="200">
        <v>8437</v>
      </c>
      <c r="C25" s="150"/>
      <c r="D25" s="200">
        <v>786</v>
      </c>
      <c r="E25" s="304" t="s">
        <v>71</v>
      </c>
      <c r="F25" s="200">
        <v>1624.2608180979614</v>
      </c>
      <c r="G25" s="140" t="s">
        <v>71</v>
      </c>
      <c r="H25" s="200">
        <v>1226.150763444906</v>
      </c>
      <c r="I25" s="140" t="s">
        <v>71</v>
      </c>
      <c r="J25" s="246">
        <v>505.9101584604756</v>
      </c>
      <c r="K25" s="140" t="s">
        <v>71</v>
      </c>
      <c r="L25" s="246">
        <v>704.72720242942671</v>
      </c>
      <c r="M25" s="4" t="s">
        <v>71</v>
      </c>
      <c r="N25" s="246">
        <v>3831.8730216690724</v>
      </c>
      <c r="O25" s="22"/>
      <c r="P25" s="246">
        <v>10798.105616157394</v>
      </c>
      <c r="Q25" s="22"/>
      <c r="R25" s="246">
        <v>1591</v>
      </c>
      <c r="S25" s="22"/>
      <c r="T25" s="246">
        <v>2962.035158010578</v>
      </c>
      <c r="U25" s="22"/>
      <c r="V25" s="246">
        <v>3192.8761029999996</v>
      </c>
      <c r="W25" s="4" t="s">
        <v>71</v>
      </c>
      <c r="X25" s="246">
        <v>7319</v>
      </c>
      <c r="Z25" s="246">
        <v>6156.8956790000002</v>
      </c>
      <c r="AB25" s="22"/>
      <c r="AC25" s="220">
        <v>15.895474584573646</v>
      </c>
      <c r="AD25" s="217"/>
      <c r="AE25" s="220">
        <v>9.7253155159613947</v>
      </c>
      <c r="AF25" s="217"/>
      <c r="AG25" s="220">
        <v>26.038776403315062</v>
      </c>
      <c r="AH25" s="220"/>
      <c r="AI25" s="220">
        <v>21.241751771421473</v>
      </c>
      <c r="AJ25" s="220"/>
      <c r="AK25" s="220">
        <v>3.5700771962804834</v>
      </c>
      <c r="AL25" s="220"/>
      <c r="AM25" s="220">
        <v>11.568372270616823</v>
      </c>
      <c r="AN25" s="220"/>
      <c r="AO25" s="220">
        <v>4.5940626035630325</v>
      </c>
      <c r="AP25" s="62"/>
      <c r="AQ25" s="220">
        <v>6.9495988408452645</v>
      </c>
      <c r="AR25" s="62"/>
      <c r="AS25" s="220">
        <v>1.0248251162670858</v>
      </c>
      <c r="AT25" s="62"/>
      <c r="AU25" s="220">
        <f t="shared" si="11"/>
        <v>1.5834149041369352</v>
      </c>
      <c r="AV25" s="22"/>
      <c r="AW25" s="220">
        <f t="shared" si="12"/>
        <v>1.2416712878128393</v>
      </c>
      <c r="AX25" s="220"/>
      <c r="AY25" s="220">
        <f t="shared" si="13"/>
        <v>4.0205670213525675</v>
      </c>
      <c r="AZ25" s="220"/>
      <c r="BA25" s="220">
        <f t="shared" si="14"/>
        <v>4.4659381946170509</v>
      </c>
    </row>
    <row r="26" spans="1:54" s="4" customFormat="1" ht="12">
      <c r="A26" s="114" t="s">
        <v>14</v>
      </c>
      <c r="B26" s="200">
        <v>10900</v>
      </c>
      <c r="C26" s="150"/>
      <c r="D26" s="200">
        <v>391</v>
      </c>
      <c r="E26" s="304" t="s">
        <v>71</v>
      </c>
      <c r="F26" s="200">
        <v>264.21387470213415</v>
      </c>
      <c r="G26" s="140" t="s">
        <v>71</v>
      </c>
      <c r="H26" s="200">
        <v>728.11372983897354</v>
      </c>
      <c r="I26" s="140" t="s">
        <v>71</v>
      </c>
      <c r="J26" s="246">
        <v>3680.8904141628304</v>
      </c>
      <c r="K26" s="140" t="s">
        <v>71</v>
      </c>
      <c r="L26" s="246">
        <v>20.456203949999999</v>
      </c>
      <c r="M26" s="4" t="s">
        <v>71</v>
      </c>
      <c r="N26" s="246">
        <v>3984.4103128643578</v>
      </c>
      <c r="O26" s="22"/>
      <c r="P26" s="246">
        <v>3841.3688434625687</v>
      </c>
      <c r="Q26" s="22"/>
      <c r="R26" s="246">
        <v>1273</v>
      </c>
      <c r="S26" s="22" t="s">
        <v>71</v>
      </c>
      <c r="T26" s="246">
        <v>563.16794897225111</v>
      </c>
      <c r="U26" s="4" t="s">
        <v>71</v>
      </c>
      <c r="V26" s="246">
        <v>1302.0726099999999</v>
      </c>
      <c r="W26" s="4" t="s">
        <v>71</v>
      </c>
      <c r="X26" s="246">
        <v>2634</v>
      </c>
      <c r="Y26" s="4" t="s">
        <v>71</v>
      </c>
      <c r="Z26" s="246">
        <v>416.4846536</v>
      </c>
      <c r="AA26" s="4" t="s">
        <v>71</v>
      </c>
      <c r="AB26" s="22"/>
      <c r="AC26" s="220">
        <v>20.535815215343455</v>
      </c>
      <c r="AD26" s="217"/>
      <c r="AE26" s="220">
        <v>4.8379114080673098</v>
      </c>
      <c r="AF26" s="217"/>
      <c r="AG26" s="220">
        <v>4.2356534919550359</v>
      </c>
      <c r="AH26" s="220"/>
      <c r="AI26" s="220">
        <v>12.613792342427763</v>
      </c>
      <c r="AJ26" s="220"/>
      <c r="AK26" s="220">
        <v>25.975092039265295</v>
      </c>
      <c r="AL26" s="220"/>
      <c r="AM26" s="220">
        <v>0.33579657734435275</v>
      </c>
      <c r="AN26" s="220"/>
      <c r="AO26" s="220">
        <v>4.7769407577101726</v>
      </c>
      <c r="AP26" s="62"/>
      <c r="AQ26" s="220">
        <v>2.4722829550621293</v>
      </c>
      <c r="AR26" s="62"/>
      <c r="AS26" s="220">
        <v>0.81998892080955388</v>
      </c>
      <c r="AT26" s="62"/>
      <c r="AU26" s="220">
        <f t="shared" si="11"/>
        <v>0.30105264669910675</v>
      </c>
      <c r="AV26" s="22"/>
      <c r="AW26" s="220">
        <f t="shared" si="12"/>
        <v>0.50636044817568826</v>
      </c>
      <c r="AX26" s="220"/>
      <c r="AY26" s="220">
        <f t="shared" si="13"/>
        <v>1.4469426881052962</v>
      </c>
      <c r="AZ26" s="220"/>
      <c r="BA26" s="220">
        <f t="shared" si="14"/>
        <v>0.30209943759940255</v>
      </c>
    </row>
    <row r="27" spans="1:54" s="4" customFormat="1" ht="13.5">
      <c r="A27" s="79" t="s">
        <v>162</v>
      </c>
      <c r="B27" s="200">
        <v>1794</v>
      </c>
      <c r="C27" s="150"/>
      <c r="D27" s="200">
        <v>0</v>
      </c>
      <c r="E27" s="304"/>
      <c r="F27" s="200">
        <v>0</v>
      </c>
      <c r="G27" s="140"/>
      <c r="H27" s="200">
        <v>0</v>
      </c>
      <c r="I27" s="165"/>
      <c r="J27" s="246">
        <v>37.234669209998891</v>
      </c>
      <c r="K27" s="140" t="s">
        <v>71</v>
      </c>
      <c r="L27" s="246">
        <v>0</v>
      </c>
      <c r="N27" s="246">
        <v>998.94751212121196</v>
      </c>
      <c r="O27" s="4" t="s">
        <v>71</v>
      </c>
      <c r="P27" s="246">
        <v>676.25340330600011</v>
      </c>
      <c r="Q27" s="4" t="s">
        <v>71</v>
      </c>
      <c r="R27" s="246">
        <v>1030</v>
      </c>
      <c r="S27" s="4" t="s">
        <v>71</v>
      </c>
      <c r="T27" s="246">
        <v>31.271039999999999</v>
      </c>
      <c r="U27" s="4" t="s">
        <v>71</v>
      </c>
      <c r="V27" s="246">
        <v>0</v>
      </c>
      <c r="X27" s="246">
        <v>451</v>
      </c>
      <c r="Y27" s="4" t="s">
        <v>71</v>
      </c>
      <c r="Z27" s="246">
        <v>195.4017843</v>
      </c>
      <c r="AA27" s="4" t="s">
        <v>71</v>
      </c>
      <c r="AC27" s="220">
        <v>3.3799314216812997</v>
      </c>
      <c r="AD27" s="217"/>
      <c r="AE27" s="220">
        <v>0</v>
      </c>
      <c r="AF27" s="217"/>
      <c r="AG27" s="220">
        <v>0</v>
      </c>
      <c r="AH27" s="220"/>
      <c r="AI27" s="217">
        <v>0</v>
      </c>
      <c r="AJ27" s="217"/>
      <c r="AK27" s="220">
        <v>0.26275543440792426</v>
      </c>
      <c r="AL27" s="220"/>
      <c r="AM27" s="220">
        <v>0</v>
      </c>
      <c r="AN27" s="220"/>
      <c r="AO27" s="220">
        <v>1.1976460029877063</v>
      </c>
      <c r="AP27" s="62"/>
      <c r="AQ27" s="220">
        <v>0.43523281164251765</v>
      </c>
      <c r="AR27" s="62"/>
      <c r="AS27" s="220">
        <v>0.66346314880898705</v>
      </c>
      <c r="AT27" s="62"/>
      <c r="AU27" s="220">
        <f t="shared" si="11"/>
        <v>1.6716557421660904E-2</v>
      </c>
      <c r="AW27" s="220">
        <f t="shared" si="12"/>
        <v>0</v>
      </c>
      <c r="AX27" s="220"/>
      <c r="AY27" s="220">
        <f t="shared" si="13"/>
        <v>0.24774910870747477</v>
      </c>
      <c r="AZ27" s="220"/>
      <c r="BA27" s="220">
        <f t="shared" si="14"/>
        <v>0.14173576056812903</v>
      </c>
    </row>
    <row r="28" spans="1:54" s="4" customFormat="1" ht="12">
      <c r="A28" s="336" t="s">
        <v>69</v>
      </c>
      <c r="B28" s="200">
        <v>1719</v>
      </c>
      <c r="C28" s="140"/>
      <c r="D28" s="200">
        <v>982</v>
      </c>
      <c r="E28" s="304" t="s">
        <v>71</v>
      </c>
      <c r="F28" s="200">
        <v>290.99732262382861</v>
      </c>
      <c r="G28" s="140" t="s">
        <v>71</v>
      </c>
      <c r="H28" s="200">
        <v>431.33076541659716</v>
      </c>
      <c r="I28" s="140" t="s">
        <v>71</v>
      </c>
      <c r="J28" s="246">
        <v>14.08753447634257</v>
      </c>
      <c r="K28" s="140" t="s">
        <v>71</v>
      </c>
      <c r="L28" s="246">
        <v>50.507591427999998</v>
      </c>
      <c r="M28" s="4" t="s">
        <v>71</v>
      </c>
      <c r="N28" s="246">
        <v>749.31936864468855</v>
      </c>
      <c r="O28" s="4" t="s">
        <v>71</v>
      </c>
      <c r="P28" s="246">
        <v>1473.6008335747188</v>
      </c>
      <c r="Q28" s="4" t="s">
        <v>71</v>
      </c>
      <c r="R28" s="246">
        <v>553</v>
      </c>
      <c r="S28" s="4" t="s">
        <v>71</v>
      </c>
      <c r="T28" s="246">
        <v>430.27758200000005</v>
      </c>
      <c r="U28" s="4" t="s">
        <v>71</v>
      </c>
      <c r="V28" s="246">
        <v>1034.008992</v>
      </c>
      <c r="W28" s="4" t="s">
        <v>71</v>
      </c>
      <c r="X28" s="246">
        <v>141</v>
      </c>
      <c r="Y28" s="4" t="s">
        <v>71</v>
      </c>
      <c r="Z28" s="246">
        <v>671.81342500000005</v>
      </c>
      <c r="AA28" s="4" t="s">
        <v>71</v>
      </c>
      <c r="AC28" s="220">
        <v>3.23862994084178</v>
      </c>
      <c r="AD28" s="217"/>
      <c r="AE28" s="220">
        <v>12.150457807473398</v>
      </c>
      <c r="AF28" s="217"/>
      <c r="AG28" s="220">
        <v>4.665023088249006</v>
      </c>
      <c r="AH28" s="220"/>
      <c r="AI28" s="220">
        <v>7.4723446116977135</v>
      </c>
      <c r="AJ28" s="220"/>
      <c r="AK28" s="220">
        <v>9.9412088776499499E-2</v>
      </c>
      <c r="AL28" s="220"/>
      <c r="AM28" s="220">
        <v>0.82910183985672314</v>
      </c>
      <c r="AN28" s="220"/>
      <c r="AO28" s="220">
        <v>0.89836486494967138</v>
      </c>
      <c r="AP28" s="62"/>
      <c r="AQ28" s="220">
        <v>0.94840104449022899</v>
      </c>
      <c r="AR28" s="62"/>
      <c r="AS28" s="220">
        <v>0.35620885562268917</v>
      </c>
      <c r="AT28" s="62"/>
      <c r="AU28" s="220">
        <f t="shared" si="11"/>
        <v>0.23001345355819344</v>
      </c>
      <c r="AW28" s="220">
        <f t="shared" si="12"/>
        <v>0.4021137166895874</v>
      </c>
      <c r="AX28" s="220"/>
      <c r="AY28" s="220">
        <f t="shared" si="13"/>
        <v>7.7455929773290341E-2</v>
      </c>
      <c r="AZ28" s="220"/>
      <c r="BA28" s="220">
        <f t="shared" si="14"/>
        <v>0.48730356835464544</v>
      </c>
    </row>
    <row r="29" spans="1:54" s="4" customFormat="1" ht="12">
      <c r="A29" s="336" t="s">
        <v>70</v>
      </c>
      <c r="B29" s="200">
        <v>2467</v>
      </c>
      <c r="C29" s="140"/>
      <c r="D29" s="246">
        <v>145</v>
      </c>
      <c r="E29" s="304" t="s">
        <v>71</v>
      </c>
      <c r="F29" s="200">
        <v>56.925544267053702</v>
      </c>
      <c r="G29" s="140" t="s">
        <v>71</v>
      </c>
      <c r="H29" s="200">
        <v>220.09988809452349</v>
      </c>
      <c r="I29" s="140" t="s">
        <v>71</v>
      </c>
      <c r="J29" s="246">
        <v>0</v>
      </c>
      <c r="K29" s="140"/>
      <c r="L29" s="246">
        <v>0</v>
      </c>
      <c r="M29" s="140"/>
      <c r="N29" s="246">
        <v>1175.503706923919</v>
      </c>
      <c r="O29" s="4" t="s">
        <v>71</v>
      </c>
      <c r="P29" s="246">
        <v>1421.8460306110967</v>
      </c>
      <c r="Q29" s="4" t="s">
        <v>71</v>
      </c>
      <c r="R29" s="246">
        <v>327</v>
      </c>
      <c r="S29" s="4" t="s">
        <v>71</v>
      </c>
      <c r="T29" s="246">
        <v>1332.5598692158223</v>
      </c>
      <c r="U29" s="4" t="s">
        <v>71</v>
      </c>
      <c r="V29" s="246">
        <v>196.854195</v>
      </c>
      <c r="W29" s="4" t="s">
        <v>71</v>
      </c>
      <c r="X29" s="246">
        <v>514</v>
      </c>
      <c r="Y29" s="4" t="s">
        <v>71</v>
      </c>
      <c r="Z29" s="246">
        <v>1210.6104359999999</v>
      </c>
      <c r="AA29" s="4" t="s">
        <v>71</v>
      </c>
      <c r="AC29" s="220">
        <v>4.6478767097479183</v>
      </c>
      <c r="AD29" s="220"/>
      <c r="AE29" s="220">
        <v>1.7941103687206135</v>
      </c>
      <c r="AF29" s="220"/>
      <c r="AG29" s="220">
        <v>0.91258220495806297</v>
      </c>
      <c r="AH29" s="220"/>
      <c r="AI29" s="220">
        <v>3.8129953731677344</v>
      </c>
      <c r="AJ29" s="220"/>
      <c r="AK29" s="220">
        <v>0</v>
      </c>
      <c r="AL29" s="220"/>
      <c r="AM29" s="220">
        <v>0</v>
      </c>
      <c r="AN29" s="220"/>
      <c r="AO29" s="220">
        <v>1.4093206089529129</v>
      </c>
      <c r="AP29" s="62"/>
      <c r="AQ29" s="220">
        <v>0.91509195014816447</v>
      </c>
      <c r="AR29" s="62"/>
      <c r="AS29" s="220">
        <v>0.21063344627236771</v>
      </c>
      <c r="AT29" s="62"/>
      <c r="AU29" s="220">
        <f t="shared" si="11"/>
        <v>0.71234642568802453</v>
      </c>
      <c r="AW29" s="220">
        <f t="shared" si="12"/>
        <v>7.6554239479366931E-2</v>
      </c>
      <c r="AX29" s="220"/>
      <c r="AY29" s="220">
        <f t="shared" si="13"/>
        <v>0.28235707732958326</v>
      </c>
      <c r="AZ29" s="220"/>
      <c r="BA29" s="220">
        <f t="shared" si="14"/>
        <v>0.87812294812383807</v>
      </c>
    </row>
    <row r="30" spans="1:54" s="4" customFormat="1" ht="12">
      <c r="A30" s="336" t="s">
        <v>128</v>
      </c>
      <c r="B30" s="200">
        <v>0</v>
      </c>
      <c r="C30" s="140"/>
      <c r="D30" s="246">
        <v>0</v>
      </c>
      <c r="E30" s="304"/>
      <c r="F30" s="200">
        <v>0</v>
      </c>
      <c r="G30" s="140"/>
      <c r="H30" s="200">
        <v>0</v>
      </c>
      <c r="I30" s="140"/>
      <c r="J30" s="246">
        <v>0</v>
      </c>
      <c r="K30" s="140"/>
      <c r="L30" s="246">
        <v>0</v>
      </c>
      <c r="M30" s="140"/>
      <c r="N30" s="246">
        <v>0</v>
      </c>
      <c r="P30" s="246">
        <v>0</v>
      </c>
      <c r="R30" s="246">
        <v>0</v>
      </c>
      <c r="T30" s="246">
        <v>0</v>
      </c>
      <c r="V30" s="246">
        <v>41</v>
      </c>
      <c r="W30" s="4" t="s">
        <v>71</v>
      </c>
      <c r="X30" s="246">
        <v>0</v>
      </c>
      <c r="Z30" s="246">
        <v>0</v>
      </c>
      <c r="AC30" s="200">
        <v>0</v>
      </c>
      <c r="AD30" s="140"/>
      <c r="AE30" s="246">
        <v>0</v>
      </c>
      <c r="AF30" s="304"/>
      <c r="AG30" s="200">
        <v>0</v>
      </c>
      <c r="AH30" s="140"/>
      <c r="AI30" s="200">
        <v>0</v>
      </c>
      <c r="AJ30" s="140"/>
      <c r="AK30" s="246">
        <v>0</v>
      </c>
      <c r="AL30" s="140"/>
      <c r="AM30" s="246">
        <v>0</v>
      </c>
      <c r="AN30" s="140"/>
      <c r="AO30" s="246">
        <v>0</v>
      </c>
      <c r="AQ30" s="246">
        <v>0</v>
      </c>
      <c r="AS30" s="246">
        <v>0</v>
      </c>
      <c r="AU30" s="246">
        <v>0</v>
      </c>
      <c r="AW30" s="220">
        <f t="shared" si="12"/>
        <v>1.5944409102656126E-2</v>
      </c>
      <c r="AX30" s="220"/>
      <c r="AY30" s="220">
        <f t="shared" si="13"/>
        <v>0</v>
      </c>
      <c r="AZ30" s="220"/>
      <c r="BA30" s="220">
        <f t="shared" si="14"/>
        <v>0</v>
      </c>
    </row>
    <row r="31" spans="1:54" s="3" customFormat="1" ht="12">
      <c r="A31" s="336" t="s">
        <v>3</v>
      </c>
      <c r="B31" s="200">
        <v>653</v>
      </c>
      <c r="C31" s="140"/>
      <c r="D31" s="200">
        <v>0</v>
      </c>
      <c r="E31" s="304"/>
      <c r="F31" s="200">
        <v>0</v>
      </c>
      <c r="G31" s="140"/>
      <c r="H31" s="200">
        <v>0</v>
      </c>
      <c r="I31" s="140"/>
      <c r="J31" s="246">
        <v>0</v>
      </c>
      <c r="K31" s="140"/>
      <c r="L31" s="246">
        <v>0</v>
      </c>
      <c r="M31" s="140"/>
      <c r="N31" s="246">
        <v>0</v>
      </c>
      <c r="O31" s="140"/>
      <c r="P31" s="246">
        <v>0</v>
      </c>
      <c r="Q31" s="140"/>
      <c r="R31" s="246">
        <v>0</v>
      </c>
      <c r="S31" s="140"/>
      <c r="T31" s="246">
        <v>0</v>
      </c>
      <c r="U31" s="140"/>
      <c r="V31" s="246">
        <v>42.028376000000002</v>
      </c>
      <c r="W31" s="4" t="s">
        <v>71</v>
      </c>
      <c r="X31" s="246">
        <v>540</v>
      </c>
      <c r="Y31" s="4" t="s">
        <v>71</v>
      </c>
      <c r="Z31" s="246">
        <v>1466.0838879999999</v>
      </c>
      <c r="AA31" s="4" t="s">
        <v>71</v>
      </c>
      <c r="AB31" s="140"/>
      <c r="AC31" s="223" t="s">
        <v>80</v>
      </c>
      <c r="AD31" s="220"/>
      <c r="AE31" s="220">
        <v>0</v>
      </c>
      <c r="AF31" s="220"/>
      <c r="AG31" s="220">
        <v>0</v>
      </c>
      <c r="AH31" s="220"/>
      <c r="AI31" s="220">
        <v>0</v>
      </c>
      <c r="AJ31" s="220"/>
      <c r="AK31" s="220">
        <v>0</v>
      </c>
      <c r="AL31" s="220"/>
      <c r="AM31" s="220">
        <v>0</v>
      </c>
      <c r="AN31" s="220"/>
      <c r="AO31" s="220">
        <v>0</v>
      </c>
      <c r="AP31" s="144"/>
      <c r="AQ31" s="220">
        <v>0</v>
      </c>
      <c r="AR31" s="144"/>
      <c r="AS31" s="220">
        <v>0</v>
      </c>
      <c r="AT31" s="144"/>
      <c r="AU31" s="220">
        <v>0</v>
      </c>
      <c r="AV31" s="140"/>
      <c r="AW31" s="223" t="s">
        <v>80</v>
      </c>
      <c r="AX31" s="220"/>
      <c r="AY31" s="223" t="s">
        <v>80</v>
      </c>
      <c r="AZ31" s="223"/>
      <c r="BA31" s="223" t="s">
        <v>80</v>
      </c>
    </row>
    <row r="32" spans="1:54" s="4" customFormat="1" ht="6.6" customHeight="1" thickBot="1">
      <c r="A32" s="84"/>
      <c r="B32" s="48"/>
      <c r="C32" s="268"/>
      <c r="D32" s="63"/>
      <c r="E32" s="63"/>
      <c r="F32" s="47"/>
      <c r="G32" s="47"/>
      <c r="H32" s="50"/>
      <c r="I32" s="47"/>
      <c r="J32" s="47"/>
      <c r="K32" s="155"/>
      <c r="L32" s="155"/>
      <c r="M32" s="155"/>
      <c r="N32" s="155"/>
      <c r="O32" s="155"/>
      <c r="P32" s="155"/>
      <c r="Q32" s="155"/>
      <c r="R32" s="155"/>
      <c r="S32" s="155"/>
      <c r="T32" s="155"/>
      <c r="U32" s="155"/>
      <c r="V32" s="155"/>
      <c r="W32" s="155"/>
      <c r="X32" s="155"/>
      <c r="Y32" s="155"/>
      <c r="Z32" s="155"/>
      <c r="AA32" s="155"/>
      <c r="AB32" s="155"/>
      <c r="AC32" s="72"/>
      <c r="AD32" s="60"/>
      <c r="AE32" s="50"/>
      <c r="AF32" s="51"/>
      <c r="AG32" s="63"/>
      <c r="AH32" s="63"/>
      <c r="AI32" s="63"/>
      <c r="AJ32" s="63"/>
      <c r="AK32" s="63"/>
      <c r="AL32" s="63"/>
      <c r="AM32" s="63"/>
      <c r="AN32" s="63"/>
      <c r="AO32" s="63"/>
      <c r="AP32" s="49"/>
      <c r="AQ32" s="63"/>
      <c r="AR32" s="49"/>
      <c r="AS32" s="63"/>
      <c r="AT32" s="49"/>
      <c r="AU32" s="155"/>
      <c r="AV32" s="155"/>
      <c r="AW32" s="155"/>
      <c r="AX32" s="155"/>
      <c r="AY32" s="155"/>
      <c r="AZ32" s="155"/>
      <c r="BA32" s="155"/>
      <c r="BB32" s="155"/>
    </row>
    <row r="33" spans="1:50" s="103" customFormat="1" ht="6.6" customHeight="1">
      <c r="C33" s="270"/>
      <c r="F33" s="271"/>
      <c r="G33" s="271"/>
      <c r="H33" s="121"/>
      <c r="I33" s="271"/>
      <c r="J33" s="12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G33" s="121"/>
      <c r="AH33" s="121"/>
      <c r="AU33" s="171"/>
      <c r="AV33" s="171"/>
      <c r="AW33" s="171"/>
      <c r="AX33" s="171"/>
    </row>
    <row r="34" spans="1:50" s="103" customFormat="1" ht="11.25">
      <c r="A34" s="27" t="s">
        <v>146</v>
      </c>
      <c r="C34" s="270"/>
      <c r="F34" s="271"/>
      <c r="G34" s="271"/>
      <c r="H34" s="121"/>
      <c r="I34" s="271"/>
      <c r="J34" s="121"/>
      <c r="K34" s="171"/>
      <c r="L34" s="171"/>
      <c r="M34" s="171"/>
      <c r="N34" s="171"/>
      <c r="O34" s="171"/>
      <c r="P34" s="171"/>
      <c r="Q34" s="171"/>
      <c r="R34" s="171"/>
      <c r="S34" s="171"/>
      <c r="T34" s="171"/>
      <c r="U34" s="171"/>
      <c r="V34" s="171"/>
      <c r="W34" s="171"/>
      <c r="X34" s="171"/>
      <c r="Y34" s="171"/>
      <c r="Z34" s="171"/>
      <c r="AA34" s="171"/>
      <c r="AB34" s="171"/>
      <c r="AG34" s="121"/>
      <c r="AH34" s="121"/>
      <c r="AU34" s="171"/>
      <c r="AV34" s="171"/>
      <c r="AW34" s="171"/>
      <c r="AX34" s="171"/>
    </row>
    <row r="35" spans="1:50" s="103" customFormat="1" ht="11.25">
      <c r="A35" s="27" t="s">
        <v>164</v>
      </c>
      <c r="C35" s="270"/>
      <c r="F35" s="271"/>
      <c r="G35" s="271"/>
      <c r="H35" s="121"/>
      <c r="I35" s="271"/>
      <c r="J35" s="121"/>
      <c r="K35" s="171"/>
      <c r="L35" s="171"/>
      <c r="M35" s="171"/>
      <c r="N35" s="171"/>
      <c r="O35" s="171"/>
      <c r="P35" s="171"/>
      <c r="Q35" s="171"/>
      <c r="R35" s="171"/>
      <c r="S35" s="171"/>
      <c r="T35" s="171"/>
      <c r="U35" s="171"/>
      <c r="V35" s="171"/>
      <c r="W35" s="171"/>
      <c r="X35" s="171"/>
      <c r="Y35" s="171"/>
      <c r="Z35" s="171"/>
      <c r="AA35" s="171"/>
      <c r="AB35" s="171"/>
      <c r="AG35" s="121"/>
      <c r="AH35" s="121"/>
      <c r="AU35" s="171"/>
      <c r="AV35" s="171"/>
      <c r="AW35" s="171"/>
      <c r="AX35" s="171"/>
    </row>
    <row r="36" spans="1:50" s="103" customFormat="1" ht="11.25" customHeight="1">
      <c r="A36" s="504" t="s">
        <v>157</v>
      </c>
      <c r="B36" s="504"/>
      <c r="C36" s="504"/>
      <c r="D36" s="504"/>
      <c r="E36" s="504"/>
      <c r="F36" s="504"/>
      <c r="G36" s="504"/>
      <c r="H36" s="504"/>
      <c r="I36" s="504"/>
      <c r="J36" s="504"/>
      <c r="K36" s="504"/>
      <c r="L36" s="504"/>
      <c r="M36" s="504"/>
      <c r="N36" s="504"/>
      <c r="O36" s="504"/>
      <c r="P36" s="504"/>
      <c r="Q36" s="504"/>
      <c r="R36" s="504"/>
      <c r="S36" s="504"/>
      <c r="T36" s="504"/>
      <c r="U36" s="504"/>
      <c r="V36" s="504"/>
      <c r="W36" s="504"/>
      <c r="X36" s="504"/>
      <c r="Y36" s="504"/>
      <c r="Z36" s="504"/>
      <c r="AA36" s="504"/>
      <c r="AB36" s="504"/>
      <c r="AC36" s="504"/>
      <c r="AD36" s="504"/>
      <c r="AE36" s="504"/>
      <c r="AF36" s="504"/>
      <c r="AG36" s="504"/>
      <c r="AH36" s="504"/>
      <c r="AI36" s="504"/>
      <c r="AJ36" s="504"/>
      <c r="AK36" s="504"/>
      <c r="AL36" s="504"/>
      <c r="AM36" s="504"/>
      <c r="AN36" s="504"/>
      <c r="AO36" s="504"/>
      <c r="AP36" s="504"/>
      <c r="AQ36" s="432"/>
      <c r="AR36" s="432"/>
      <c r="AS36" s="340"/>
      <c r="AT36" s="340"/>
    </row>
    <row r="37" spans="1:50" s="103" customFormat="1" ht="11.25">
      <c r="A37" s="104" t="s">
        <v>79</v>
      </c>
      <c r="C37" s="270"/>
      <c r="F37" s="271"/>
      <c r="G37" s="271"/>
      <c r="H37" s="121"/>
      <c r="I37" s="271"/>
      <c r="J37" s="121"/>
      <c r="K37" s="171"/>
      <c r="L37" s="171"/>
      <c r="M37" s="171"/>
      <c r="N37" s="171"/>
      <c r="O37" s="171"/>
      <c r="P37" s="171"/>
      <c r="Q37" s="171"/>
      <c r="R37" s="171"/>
      <c r="S37" s="171"/>
      <c r="T37" s="171"/>
      <c r="U37" s="171"/>
      <c r="V37" s="171"/>
      <c r="W37" s="171"/>
      <c r="X37" s="171"/>
      <c r="Y37" s="171"/>
      <c r="Z37" s="171"/>
      <c r="AA37" s="171"/>
      <c r="AB37" s="171"/>
      <c r="AG37" s="121"/>
      <c r="AH37" s="121"/>
      <c r="AU37" s="171"/>
      <c r="AV37" s="171"/>
      <c r="AW37" s="171"/>
      <c r="AX37" s="171"/>
    </row>
    <row r="38" spans="1:50" s="103" customFormat="1" ht="11.25">
      <c r="A38" s="103" t="s">
        <v>124</v>
      </c>
      <c r="B38" s="105"/>
      <c r="C38" s="269"/>
      <c r="D38" s="105"/>
      <c r="E38" s="105"/>
      <c r="F38" s="272"/>
      <c r="G38" s="272"/>
      <c r="H38" s="106"/>
      <c r="I38" s="272"/>
      <c r="J38" s="106"/>
      <c r="K38" s="172"/>
      <c r="L38" s="172"/>
      <c r="M38" s="172"/>
      <c r="N38" s="172"/>
      <c r="O38" s="172"/>
      <c r="P38" s="172"/>
      <c r="Q38" s="172"/>
      <c r="R38" s="172"/>
      <c r="S38" s="172"/>
      <c r="T38" s="172"/>
      <c r="U38" s="172"/>
      <c r="V38" s="172"/>
      <c r="W38" s="172"/>
      <c r="X38" s="172"/>
      <c r="Y38" s="172"/>
      <c r="Z38" s="172"/>
      <c r="AA38" s="172"/>
      <c r="AB38" s="172"/>
      <c r="AU38" s="172"/>
      <c r="AV38" s="172"/>
      <c r="AW38" s="172"/>
      <c r="AX38" s="172"/>
    </row>
    <row r="39" spans="1:50" s="103" customFormat="1" ht="11.25">
      <c r="A39" s="103" t="s">
        <v>177</v>
      </c>
      <c r="C39" s="271"/>
      <c r="E39" s="299"/>
      <c r="F39" s="171"/>
      <c r="G39" s="299"/>
      <c r="I39" s="299"/>
      <c r="K39" s="299"/>
      <c r="L39" s="299"/>
      <c r="M39" s="299"/>
      <c r="N39" s="299"/>
      <c r="O39" s="299"/>
      <c r="P39" s="299"/>
      <c r="Q39" s="299"/>
      <c r="R39" s="299"/>
      <c r="S39" s="299"/>
      <c r="T39" s="299"/>
      <c r="U39" s="299"/>
      <c r="V39" s="299"/>
      <c r="W39" s="299"/>
      <c r="X39" s="299"/>
      <c r="Y39" s="299"/>
      <c r="Z39" s="299"/>
      <c r="AA39" s="299"/>
      <c r="AB39" s="299"/>
      <c r="AU39" s="299"/>
      <c r="AV39" s="299"/>
      <c r="AW39" s="299"/>
      <c r="AX39" s="299"/>
    </row>
    <row r="40" spans="1:50" s="103" customFormat="1" ht="11.25">
      <c r="C40" s="270"/>
      <c r="F40" s="270"/>
      <c r="G40" s="270"/>
      <c r="I40" s="270"/>
      <c r="K40" s="171"/>
      <c r="L40" s="171"/>
      <c r="M40" s="171"/>
      <c r="N40" s="171"/>
      <c r="O40" s="171"/>
      <c r="P40" s="171"/>
      <c r="Q40" s="171"/>
      <c r="R40" s="171"/>
      <c r="S40" s="171"/>
      <c r="T40" s="171"/>
      <c r="U40" s="171"/>
      <c r="V40" s="171"/>
      <c r="W40" s="171"/>
      <c r="X40" s="171"/>
      <c r="Y40" s="171"/>
      <c r="Z40" s="171"/>
      <c r="AA40" s="171"/>
      <c r="AB40" s="171"/>
      <c r="AU40" s="171"/>
      <c r="AV40" s="171"/>
      <c r="AW40" s="171"/>
      <c r="AX40" s="171"/>
    </row>
  </sheetData>
  <mergeCells count="32">
    <mergeCell ref="L10:M10"/>
    <mergeCell ref="N10:O10"/>
    <mergeCell ref="X10:Y10"/>
    <mergeCell ref="AC7:BB7"/>
    <mergeCell ref="AW10:AX10"/>
    <mergeCell ref="AU10:AV10"/>
    <mergeCell ref="R10:S10"/>
    <mergeCell ref="AS10:AT10"/>
    <mergeCell ref="P10:Q10"/>
    <mergeCell ref="AQ10:AR10"/>
    <mergeCell ref="AM10:AN10"/>
    <mergeCell ref="AO10:AP10"/>
    <mergeCell ref="T10:U10"/>
    <mergeCell ref="V10:W10"/>
    <mergeCell ref="Z10:AA10"/>
    <mergeCell ref="B7:AA7"/>
    <mergeCell ref="AY10:AZ10"/>
    <mergeCell ref="BA10:BB10"/>
    <mergeCell ref="A1:BB1"/>
    <mergeCell ref="B4:BB4"/>
    <mergeCell ref="A36:AP36"/>
    <mergeCell ref="AC10:AD10"/>
    <mergeCell ref="AE10:AF10"/>
    <mergeCell ref="AG10:AH10"/>
    <mergeCell ref="D10:E10"/>
    <mergeCell ref="A4:A10"/>
    <mergeCell ref="B10:C10"/>
    <mergeCell ref="F10:G10"/>
    <mergeCell ref="H10:I10"/>
    <mergeCell ref="J10:K10"/>
    <mergeCell ref="AI10:AJ10"/>
    <mergeCell ref="AK10:AL10"/>
  </mergeCells>
  <phoneticPr fontId="8" type="noConversion"/>
  <printOptions horizontalCentered="1"/>
  <pageMargins left="0.78740157480314965" right="0.78740157480314965" top="0.78740157480314965" bottom="0.78740157480314965" header="0.39370078740157483" footer="0.39370078740157483"/>
  <pageSetup scale="56" orientation="landscape" r:id="rId1"/>
  <headerFooter alignWithMargins="0"/>
  <ignoredErrors>
    <ignoredError sqref="Z15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BC62"/>
  <sheetViews>
    <sheetView showGridLines="0" zoomScaleNormal="100" workbookViewId="0">
      <pane xSplit="1" ySplit="11" topLeftCell="B12" activePane="bottomRight" state="frozen"/>
      <selection activeCell="B13" sqref="B13"/>
      <selection pane="topRight" activeCell="B13" sqref="B13"/>
      <selection pane="bottomLeft" activeCell="B13" sqref="B13"/>
      <selection pane="bottomRight" sqref="A1:BB1"/>
    </sheetView>
  </sheetViews>
  <sheetFormatPr defaultColWidth="11.42578125" defaultRowHeight="12.75"/>
  <cols>
    <col min="1" max="1" width="35.7109375" style="2" customWidth="1"/>
    <col min="2" max="2" width="8.7109375" style="2" customWidth="1"/>
    <col min="3" max="3" width="2.7109375" style="169" customWidth="1"/>
    <col min="4" max="4" width="8.7109375" style="2" customWidth="1"/>
    <col min="5" max="5" width="2.7109375" style="169" customWidth="1"/>
    <col min="6" max="6" width="8.7109375" style="169" customWidth="1"/>
    <col min="7" max="7" width="2.7109375" style="169" customWidth="1"/>
    <col min="8" max="8" width="8.7109375" style="2" customWidth="1"/>
    <col min="9" max="9" width="2.7109375" style="169" customWidth="1"/>
    <col min="10" max="10" width="8.7109375" style="2" customWidth="1"/>
    <col min="11" max="11" width="2.7109375" style="169" customWidth="1"/>
    <col min="12" max="12" width="8.7109375" style="169" customWidth="1"/>
    <col min="13" max="13" width="2.7109375" style="169" customWidth="1"/>
    <col min="14" max="14" width="8.7109375" style="169" customWidth="1"/>
    <col min="15" max="15" width="2.7109375" style="169" customWidth="1"/>
    <col min="16" max="16" width="8.7109375" style="169" customWidth="1"/>
    <col min="17" max="17" width="2.7109375" style="169" customWidth="1"/>
    <col min="18" max="18" width="8.7109375" style="169" customWidth="1"/>
    <col min="19" max="19" width="2.7109375" style="169" customWidth="1"/>
    <col min="20" max="20" width="8.7109375" style="169" customWidth="1"/>
    <col min="21" max="21" width="2.7109375" style="169" customWidth="1"/>
    <col min="22" max="22" width="8.7109375" style="169" customWidth="1"/>
    <col min="23" max="23" width="2.7109375" style="2" customWidth="1"/>
    <col min="24" max="24" width="8.7109375" style="2" customWidth="1"/>
    <col min="25" max="25" width="2.7109375" style="2" customWidth="1"/>
    <col min="26" max="26" width="8.7109375" style="2" customWidth="1"/>
    <col min="27" max="27" width="2.7109375" style="2" customWidth="1"/>
    <col min="28" max="28" width="1.7109375" style="2" customWidth="1"/>
    <col min="29" max="29" width="8.7109375" style="2" customWidth="1"/>
    <col min="30" max="30" width="2.7109375" style="2" customWidth="1"/>
    <col min="31" max="31" width="8.7109375" style="2" customWidth="1"/>
    <col min="32" max="32" width="2.7109375" style="2" customWidth="1"/>
    <col min="33" max="33" width="8.7109375" style="2" customWidth="1"/>
    <col min="34" max="34" width="2.7109375" style="2" customWidth="1"/>
    <col min="35" max="35" width="8.7109375" style="2" customWidth="1"/>
    <col min="36" max="36" width="2.7109375" style="2" customWidth="1"/>
    <col min="37" max="37" width="8.7109375" style="2" customWidth="1"/>
    <col min="38" max="38" width="2.7109375" style="2" customWidth="1"/>
    <col min="39" max="39" width="8.7109375" style="2" customWidth="1"/>
    <col min="40" max="40" width="2.7109375" style="2" customWidth="1"/>
    <col min="41" max="41" width="8.7109375" style="2" customWidth="1"/>
    <col min="42" max="42" width="2.7109375" style="2" customWidth="1"/>
    <col min="43" max="43" width="8.7109375" style="2" customWidth="1"/>
    <col min="44" max="44" width="2.7109375" style="2" customWidth="1"/>
    <col min="45" max="45" width="8.7109375" style="2" customWidth="1"/>
    <col min="46" max="46" width="2.7109375" style="2" customWidth="1"/>
    <col min="47" max="47" width="8.7109375" style="169" customWidth="1"/>
    <col min="48" max="48" width="2.7109375" style="169" customWidth="1"/>
    <col min="49" max="49" width="8.7109375" style="169" customWidth="1"/>
    <col min="50" max="50" width="2.7109375" style="169" customWidth="1"/>
    <col min="51" max="51" width="8.7109375" style="2" customWidth="1"/>
    <col min="52" max="52" width="2.7109375" style="2" customWidth="1"/>
    <col min="53" max="53" width="8.7109375" style="2" customWidth="1"/>
    <col min="54" max="54" width="2.7109375" style="2" customWidth="1"/>
    <col min="55" max="16384" width="11.42578125" style="2"/>
  </cols>
  <sheetData>
    <row r="1" spans="1:55" ht="25.5" customHeight="1">
      <c r="A1" s="505" t="s">
        <v>180</v>
      </c>
      <c r="B1" s="505"/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  <c r="T1" s="505"/>
      <c r="U1" s="505"/>
      <c r="V1" s="505"/>
      <c r="W1" s="505"/>
      <c r="X1" s="505"/>
      <c r="Y1" s="505"/>
      <c r="Z1" s="505"/>
      <c r="AA1" s="505"/>
      <c r="AB1" s="505"/>
      <c r="AC1" s="505"/>
      <c r="AD1" s="505"/>
      <c r="AE1" s="505"/>
      <c r="AF1" s="505"/>
      <c r="AG1" s="505"/>
      <c r="AH1" s="505"/>
      <c r="AI1" s="505"/>
      <c r="AJ1" s="505"/>
      <c r="AK1" s="505"/>
      <c r="AL1" s="505"/>
      <c r="AM1" s="505"/>
      <c r="AN1" s="505"/>
      <c r="AO1" s="505"/>
      <c r="AP1" s="505"/>
      <c r="AQ1" s="505"/>
      <c r="AR1" s="505"/>
      <c r="AS1" s="505"/>
      <c r="AT1" s="505"/>
      <c r="AU1" s="505"/>
      <c r="AV1" s="505"/>
      <c r="AW1" s="505"/>
      <c r="AX1" s="505"/>
      <c r="AY1" s="505"/>
      <c r="AZ1" s="505"/>
      <c r="BA1" s="505"/>
      <c r="BB1" s="505"/>
    </row>
    <row r="2" spans="1:55" s="4" customFormat="1" ht="4.5" customHeight="1" thickBot="1">
      <c r="A2" s="129"/>
      <c r="B2" s="130"/>
      <c r="C2" s="179"/>
      <c r="D2" s="130"/>
      <c r="E2" s="179"/>
      <c r="F2" s="179"/>
      <c r="G2" s="179"/>
      <c r="H2" s="130"/>
      <c r="I2" s="179"/>
      <c r="J2" s="130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49"/>
      <c r="AJ2" s="3"/>
      <c r="AK2" s="3"/>
      <c r="AL2" s="3"/>
      <c r="AM2" s="3"/>
      <c r="AN2" s="3"/>
      <c r="AO2" s="3"/>
      <c r="AQ2" s="3"/>
      <c r="AS2" s="3"/>
      <c r="AU2" s="179"/>
      <c r="AV2" s="179"/>
      <c r="AW2" s="179"/>
      <c r="AX2" s="173"/>
    </row>
    <row r="3" spans="1:55" s="4" customFormat="1" ht="6.6" customHeight="1">
      <c r="A3" s="343"/>
      <c r="B3" s="343"/>
      <c r="C3" s="390"/>
      <c r="D3" s="343"/>
      <c r="E3" s="390"/>
      <c r="F3" s="344"/>
      <c r="G3" s="344"/>
      <c r="H3" s="345"/>
      <c r="I3" s="344"/>
      <c r="J3" s="345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5"/>
      <c r="X3" s="345"/>
      <c r="Y3" s="345"/>
      <c r="Z3" s="345"/>
      <c r="AA3" s="345"/>
      <c r="AB3" s="345"/>
      <c r="AC3" s="343"/>
      <c r="AD3" s="343"/>
      <c r="AE3" s="343"/>
      <c r="AF3" s="343"/>
      <c r="AG3" s="345"/>
      <c r="AH3" s="345"/>
      <c r="AI3" s="346"/>
      <c r="AJ3" s="346"/>
      <c r="AK3" s="346"/>
      <c r="AL3" s="346"/>
      <c r="AM3" s="346"/>
      <c r="AN3" s="346"/>
      <c r="AO3" s="346"/>
      <c r="AP3" s="346"/>
      <c r="AQ3" s="346"/>
      <c r="AR3" s="346"/>
      <c r="AS3" s="346"/>
      <c r="AT3" s="346"/>
      <c r="AU3" s="344"/>
      <c r="AV3" s="344"/>
      <c r="AW3" s="344"/>
      <c r="AX3" s="344"/>
      <c r="AY3" s="345"/>
      <c r="AZ3" s="345"/>
      <c r="BA3" s="345"/>
      <c r="BB3" s="345"/>
    </row>
    <row r="4" spans="1:55" s="4" customFormat="1" ht="12">
      <c r="A4" s="508" t="s">
        <v>68</v>
      </c>
      <c r="B4" s="506" t="s">
        <v>104</v>
      </c>
      <c r="C4" s="506"/>
      <c r="D4" s="506"/>
      <c r="E4" s="506"/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  <c r="U4" s="506"/>
      <c r="V4" s="506"/>
      <c r="W4" s="506"/>
      <c r="X4" s="506"/>
      <c r="Y4" s="506"/>
      <c r="Z4" s="506"/>
      <c r="AA4" s="506"/>
      <c r="AB4" s="506"/>
      <c r="AC4" s="506"/>
      <c r="AD4" s="506"/>
      <c r="AE4" s="506"/>
      <c r="AF4" s="506"/>
      <c r="AG4" s="506"/>
      <c r="AH4" s="506"/>
      <c r="AI4" s="506"/>
      <c r="AJ4" s="506"/>
      <c r="AK4" s="506"/>
      <c r="AL4" s="506"/>
      <c r="AM4" s="506"/>
      <c r="AN4" s="506"/>
      <c r="AO4" s="506"/>
      <c r="AP4" s="506"/>
      <c r="AQ4" s="506"/>
      <c r="AR4" s="506"/>
      <c r="AS4" s="506"/>
      <c r="AT4" s="506"/>
      <c r="AU4" s="506"/>
      <c r="AV4" s="506"/>
      <c r="AW4" s="506"/>
      <c r="AX4" s="506"/>
      <c r="AY4" s="506"/>
      <c r="AZ4" s="506"/>
      <c r="BA4" s="506"/>
      <c r="BB4" s="506"/>
    </row>
    <row r="5" spans="1:55" s="4" customFormat="1" ht="6.6" customHeight="1">
      <c r="A5" s="508"/>
      <c r="B5" s="347"/>
      <c r="C5" s="350"/>
      <c r="D5" s="347"/>
      <c r="E5" s="350"/>
      <c r="F5" s="350"/>
      <c r="G5" s="350"/>
      <c r="H5" s="347"/>
      <c r="I5" s="350"/>
      <c r="J5" s="347"/>
      <c r="K5" s="350"/>
      <c r="L5" s="350"/>
      <c r="M5" s="350"/>
      <c r="N5" s="350"/>
      <c r="O5" s="350"/>
      <c r="P5" s="350"/>
      <c r="Q5" s="350"/>
      <c r="R5" s="350"/>
      <c r="S5" s="350"/>
      <c r="T5" s="350"/>
      <c r="U5" s="350"/>
      <c r="V5" s="350"/>
      <c r="W5" s="347"/>
      <c r="X5" s="347"/>
      <c r="Y5" s="347"/>
      <c r="Z5" s="347"/>
      <c r="AA5" s="347"/>
      <c r="AB5" s="347"/>
      <c r="AC5" s="347"/>
      <c r="AD5" s="347"/>
      <c r="AE5" s="347"/>
      <c r="AF5" s="347"/>
      <c r="AG5" s="347"/>
      <c r="AH5" s="347"/>
      <c r="AI5" s="351"/>
      <c r="AJ5" s="351"/>
      <c r="AK5" s="351"/>
      <c r="AL5" s="351"/>
      <c r="AM5" s="351"/>
      <c r="AN5" s="351"/>
      <c r="AO5" s="351"/>
      <c r="AP5" s="352"/>
      <c r="AQ5" s="351"/>
      <c r="AR5" s="352"/>
      <c r="AS5" s="351"/>
      <c r="AT5" s="352"/>
      <c r="AU5" s="350"/>
      <c r="AV5" s="350"/>
      <c r="AW5" s="350"/>
      <c r="AX5" s="350"/>
      <c r="AY5" s="347"/>
      <c r="AZ5" s="347"/>
      <c r="BA5" s="347"/>
      <c r="BB5" s="347"/>
    </row>
    <row r="6" spans="1:55" s="4" customFormat="1" ht="6.6" customHeight="1">
      <c r="A6" s="508"/>
      <c r="B6" s="353"/>
      <c r="C6" s="356"/>
      <c r="D6" s="353"/>
      <c r="E6" s="356"/>
      <c r="F6" s="356"/>
      <c r="G6" s="356"/>
      <c r="H6" s="353"/>
      <c r="I6" s="356"/>
      <c r="J6" s="353"/>
      <c r="K6" s="356"/>
      <c r="L6" s="356"/>
      <c r="M6" s="356"/>
      <c r="N6" s="356"/>
      <c r="O6" s="356"/>
      <c r="P6" s="356"/>
      <c r="Q6" s="356"/>
      <c r="R6" s="356"/>
      <c r="S6" s="356"/>
      <c r="T6" s="356"/>
      <c r="U6" s="356"/>
      <c r="V6" s="356"/>
      <c r="W6" s="353"/>
      <c r="X6" s="353"/>
      <c r="Y6" s="353"/>
      <c r="Z6" s="353"/>
      <c r="AA6" s="353"/>
      <c r="AB6" s="353"/>
      <c r="AC6" s="353"/>
      <c r="AD6" s="353"/>
      <c r="AE6" s="353"/>
      <c r="AF6" s="353"/>
      <c r="AG6" s="353"/>
      <c r="AH6" s="353"/>
      <c r="AI6" s="357"/>
      <c r="AJ6" s="357"/>
      <c r="AK6" s="357"/>
      <c r="AL6" s="357"/>
      <c r="AM6" s="357"/>
      <c r="AN6" s="357"/>
      <c r="AO6" s="357"/>
      <c r="AP6" s="358"/>
      <c r="AQ6" s="357"/>
      <c r="AR6" s="358"/>
      <c r="AS6" s="357"/>
      <c r="AT6" s="358"/>
      <c r="AU6" s="356"/>
      <c r="AV6" s="356"/>
      <c r="AW6" s="356"/>
      <c r="AX6" s="356"/>
      <c r="AY6" s="453"/>
      <c r="AZ6" s="453"/>
      <c r="BA6" s="453"/>
      <c r="BB6" s="453"/>
    </row>
    <row r="7" spans="1:55" s="4" customFormat="1" ht="12" customHeight="1">
      <c r="A7" s="508"/>
      <c r="B7" s="501" t="s">
        <v>105</v>
      </c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499"/>
      <c r="AA7" s="499"/>
      <c r="AB7" s="449"/>
      <c r="AC7" s="501" t="s">
        <v>106</v>
      </c>
      <c r="AD7" s="501"/>
      <c r="AE7" s="501"/>
      <c r="AF7" s="501"/>
      <c r="AG7" s="501"/>
      <c r="AH7" s="501"/>
      <c r="AI7" s="501"/>
      <c r="AJ7" s="501"/>
      <c r="AK7" s="501"/>
      <c r="AL7" s="501"/>
      <c r="AM7" s="501"/>
      <c r="AN7" s="501"/>
      <c r="AO7" s="501"/>
      <c r="AP7" s="501"/>
      <c r="AQ7" s="501"/>
      <c r="AR7" s="501"/>
      <c r="AS7" s="501"/>
      <c r="AT7" s="501"/>
      <c r="AU7" s="501"/>
      <c r="AV7" s="501"/>
      <c r="AW7" s="501"/>
      <c r="AX7" s="501"/>
      <c r="AY7" s="501"/>
      <c r="AZ7" s="501"/>
      <c r="BA7" s="501"/>
      <c r="BB7" s="501"/>
    </row>
    <row r="8" spans="1:55" s="4" customFormat="1" ht="6.6" customHeight="1">
      <c r="A8" s="508"/>
      <c r="B8" s="352"/>
      <c r="C8" s="359"/>
      <c r="D8" s="352"/>
      <c r="E8" s="360"/>
      <c r="F8" s="361"/>
      <c r="G8" s="360"/>
      <c r="H8" s="351"/>
      <c r="I8" s="360"/>
      <c r="J8" s="351"/>
      <c r="K8" s="360"/>
      <c r="L8" s="362"/>
      <c r="M8" s="362"/>
      <c r="N8" s="362"/>
      <c r="O8" s="362"/>
      <c r="P8" s="362"/>
      <c r="Q8" s="362"/>
      <c r="R8" s="362"/>
      <c r="S8" s="362"/>
      <c r="T8" s="360"/>
      <c r="U8" s="360"/>
      <c r="V8" s="360"/>
      <c r="W8" s="360"/>
      <c r="X8" s="360"/>
      <c r="Y8" s="360"/>
      <c r="Z8" s="360"/>
      <c r="AA8" s="360"/>
      <c r="AB8" s="362"/>
      <c r="AC8" s="352"/>
      <c r="AD8" s="352"/>
      <c r="AE8" s="352"/>
      <c r="AF8" s="352"/>
      <c r="AG8" s="352"/>
      <c r="AH8" s="352"/>
      <c r="AI8" s="352"/>
      <c r="AJ8" s="352"/>
      <c r="AK8" s="352"/>
      <c r="AL8" s="352"/>
      <c r="AM8" s="352"/>
      <c r="AN8" s="352"/>
      <c r="AO8" s="352"/>
      <c r="AP8" s="352"/>
      <c r="AQ8" s="352"/>
      <c r="AR8" s="352"/>
      <c r="AS8" s="352"/>
      <c r="AT8" s="352"/>
      <c r="AU8" s="360"/>
      <c r="AV8" s="360"/>
      <c r="AW8" s="360"/>
      <c r="AX8" s="360"/>
      <c r="AY8" s="347"/>
      <c r="AZ8" s="347"/>
      <c r="BA8" s="347"/>
      <c r="BB8" s="347"/>
    </row>
    <row r="9" spans="1:55" s="4" customFormat="1" ht="6.6" customHeight="1">
      <c r="A9" s="508"/>
      <c r="B9" s="363"/>
      <c r="C9" s="364"/>
      <c r="D9" s="363"/>
      <c r="E9" s="362"/>
      <c r="F9" s="365"/>
      <c r="G9" s="362"/>
      <c r="H9" s="363"/>
      <c r="I9" s="362"/>
      <c r="J9" s="363"/>
      <c r="K9" s="366"/>
      <c r="L9" s="367"/>
      <c r="M9" s="368"/>
      <c r="N9" s="368"/>
      <c r="O9" s="368"/>
      <c r="P9" s="368"/>
      <c r="Q9" s="368"/>
      <c r="R9" s="368"/>
      <c r="S9" s="368"/>
      <c r="T9" s="366"/>
      <c r="U9" s="366"/>
      <c r="V9" s="366"/>
      <c r="W9" s="366"/>
      <c r="X9" s="366"/>
      <c r="Y9" s="366"/>
      <c r="Z9" s="366"/>
      <c r="AA9" s="366"/>
      <c r="AB9" s="366"/>
      <c r="AC9" s="363"/>
      <c r="AD9" s="363"/>
      <c r="AE9" s="363"/>
      <c r="AF9" s="363"/>
      <c r="AG9" s="363"/>
      <c r="AH9" s="363"/>
      <c r="AI9" s="363"/>
      <c r="AJ9" s="363"/>
      <c r="AK9" s="363"/>
      <c r="AL9" s="363"/>
      <c r="AM9" s="363"/>
      <c r="AN9" s="363"/>
      <c r="AO9" s="363"/>
      <c r="AP9" s="358"/>
      <c r="AQ9" s="363"/>
      <c r="AR9" s="358"/>
      <c r="AS9" s="363"/>
      <c r="AT9" s="358"/>
      <c r="AU9" s="366"/>
      <c r="AV9" s="366"/>
      <c r="AW9" s="366"/>
      <c r="AX9" s="366"/>
      <c r="AY9" s="366"/>
      <c r="AZ9" s="366"/>
      <c r="BA9" s="366"/>
      <c r="BB9" s="366"/>
    </row>
    <row r="10" spans="1:55" s="4" customFormat="1" ht="12">
      <c r="A10" s="508"/>
      <c r="B10" s="503">
        <v>2004</v>
      </c>
      <c r="C10" s="503"/>
      <c r="D10" s="503">
        <v>2005</v>
      </c>
      <c r="E10" s="503"/>
      <c r="F10" s="503">
        <v>2006</v>
      </c>
      <c r="G10" s="503"/>
      <c r="H10" s="503">
        <v>2007</v>
      </c>
      <c r="I10" s="503"/>
      <c r="J10" s="503">
        <v>2008</v>
      </c>
      <c r="K10" s="503"/>
      <c r="L10" s="503">
        <v>2009</v>
      </c>
      <c r="M10" s="503"/>
      <c r="N10" s="503">
        <v>2010</v>
      </c>
      <c r="O10" s="503"/>
      <c r="P10" s="503">
        <v>2011</v>
      </c>
      <c r="Q10" s="503"/>
      <c r="R10" s="503">
        <v>2012</v>
      </c>
      <c r="S10" s="503"/>
      <c r="T10" s="448">
        <v>2013</v>
      </c>
      <c r="U10" s="448"/>
      <c r="V10" s="503">
        <v>2014</v>
      </c>
      <c r="W10" s="503"/>
      <c r="X10" s="503">
        <v>2015</v>
      </c>
      <c r="Y10" s="503"/>
      <c r="Z10" s="503">
        <v>2016</v>
      </c>
      <c r="AA10" s="503"/>
      <c r="AB10" s="448"/>
      <c r="AC10" s="503">
        <v>2004</v>
      </c>
      <c r="AD10" s="503"/>
      <c r="AE10" s="503">
        <v>2005</v>
      </c>
      <c r="AF10" s="503"/>
      <c r="AG10" s="503">
        <v>2006</v>
      </c>
      <c r="AH10" s="503"/>
      <c r="AI10" s="503">
        <v>2007</v>
      </c>
      <c r="AJ10" s="503"/>
      <c r="AK10" s="503">
        <v>2008</v>
      </c>
      <c r="AL10" s="503"/>
      <c r="AM10" s="415">
        <v>2009</v>
      </c>
      <c r="AN10" s="415"/>
      <c r="AO10" s="503">
        <v>2010</v>
      </c>
      <c r="AP10" s="503"/>
      <c r="AQ10" s="503">
        <v>2011</v>
      </c>
      <c r="AR10" s="503"/>
      <c r="AS10" s="503">
        <v>2012</v>
      </c>
      <c r="AT10" s="503"/>
      <c r="AU10" s="448">
        <v>2013</v>
      </c>
      <c r="AV10" s="448"/>
      <c r="AW10" s="503">
        <v>2014</v>
      </c>
      <c r="AX10" s="503"/>
      <c r="AY10" s="503">
        <v>2015</v>
      </c>
      <c r="AZ10" s="503"/>
      <c r="BA10" s="503">
        <v>2016</v>
      </c>
      <c r="BB10" s="503"/>
    </row>
    <row r="11" spans="1:55" s="4" customFormat="1" ht="6.6" customHeight="1">
      <c r="A11" s="370"/>
      <c r="B11" s="371"/>
      <c r="C11" s="361"/>
      <c r="D11" s="371"/>
      <c r="E11" s="361"/>
      <c r="F11" s="361"/>
      <c r="G11" s="361"/>
      <c r="H11" s="371"/>
      <c r="I11" s="361"/>
      <c r="J11" s="37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71"/>
      <c r="X11" s="371"/>
      <c r="Y11" s="371"/>
      <c r="Z11" s="371"/>
      <c r="AA11" s="371"/>
      <c r="AB11" s="371"/>
      <c r="AC11" s="371"/>
      <c r="AD11" s="371"/>
      <c r="AE11" s="371"/>
      <c r="AF11" s="371"/>
      <c r="AG11" s="371"/>
      <c r="AH11" s="371"/>
      <c r="AI11" s="371"/>
      <c r="AJ11" s="371"/>
      <c r="AK11" s="371"/>
      <c r="AL11" s="371"/>
      <c r="AM11" s="371"/>
      <c r="AN11" s="371"/>
      <c r="AO11" s="371"/>
      <c r="AP11" s="352"/>
      <c r="AQ11" s="371"/>
      <c r="AR11" s="352"/>
      <c r="AS11" s="371"/>
      <c r="AT11" s="352"/>
      <c r="AU11" s="361"/>
      <c r="AV11" s="361"/>
      <c r="AW11" s="361"/>
      <c r="AX11" s="361"/>
      <c r="AY11" s="371"/>
      <c r="AZ11" s="371"/>
      <c r="BA11" s="371"/>
      <c r="BB11" s="371"/>
    </row>
    <row r="12" spans="1:55" s="22" customFormat="1" ht="6.6" customHeight="1">
      <c r="A12" s="112"/>
      <c r="B12" s="113"/>
      <c r="C12" s="140"/>
      <c r="D12" s="113"/>
      <c r="E12" s="140"/>
      <c r="F12" s="140"/>
      <c r="G12" s="140"/>
      <c r="H12" s="113"/>
      <c r="I12" s="140"/>
      <c r="J12" s="113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28"/>
      <c r="AJ12" s="28"/>
      <c r="AK12" s="28"/>
      <c r="AL12" s="28"/>
      <c r="AM12" s="28"/>
      <c r="AN12" s="28"/>
      <c r="AO12" s="28"/>
      <c r="AQ12" s="28"/>
      <c r="AS12" s="28"/>
      <c r="AU12" s="140"/>
      <c r="AV12" s="140"/>
      <c r="AW12" s="140"/>
      <c r="AX12" s="140"/>
    </row>
    <row r="13" spans="1:55" s="38" customFormat="1" ht="12">
      <c r="A13" s="379" t="s">
        <v>107</v>
      </c>
      <c r="B13" s="372">
        <v>462058</v>
      </c>
      <c r="C13" s="373"/>
      <c r="D13" s="372">
        <v>365917</v>
      </c>
      <c r="E13" s="389"/>
      <c r="F13" s="372">
        <v>314881.65038135136</v>
      </c>
      <c r="G13" s="389"/>
      <c r="H13" s="372">
        <v>389433.18422251433</v>
      </c>
      <c r="I13" s="389"/>
      <c r="J13" s="372">
        <v>494850.89595625468</v>
      </c>
      <c r="K13" s="389"/>
      <c r="L13" s="372">
        <v>636011.87743475894</v>
      </c>
      <c r="M13" s="389"/>
      <c r="N13" s="372">
        <v>576026.71805560042</v>
      </c>
      <c r="O13" s="389"/>
      <c r="P13" s="372">
        <v>616925.73564538197</v>
      </c>
      <c r="Q13" s="389"/>
      <c r="R13" s="374">
        <v>579104</v>
      </c>
      <c r="S13" s="389"/>
      <c r="T13" s="374">
        <f>T15</f>
        <v>705455.47791338933</v>
      </c>
      <c r="U13" s="374"/>
      <c r="V13" s="374">
        <f t="shared" ref="V13:Z13" si="0">V15</f>
        <v>772190.816327092</v>
      </c>
      <c r="W13" s="374"/>
      <c r="X13" s="374">
        <f t="shared" si="0"/>
        <v>725401</v>
      </c>
      <c r="Y13" s="374"/>
      <c r="Z13" s="374">
        <f t="shared" si="0"/>
        <v>695825.2416650001</v>
      </c>
      <c r="AA13" s="377"/>
      <c r="AB13" s="377"/>
      <c r="AC13" s="376"/>
      <c r="AD13" s="376"/>
      <c r="AE13" s="376"/>
      <c r="AF13" s="377"/>
      <c r="AG13" s="377"/>
      <c r="AH13" s="377"/>
      <c r="AI13" s="377"/>
      <c r="AJ13" s="377"/>
      <c r="AK13" s="377"/>
      <c r="AL13" s="377"/>
      <c r="AM13" s="377"/>
      <c r="AN13" s="377"/>
      <c r="AO13" s="377"/>
      <c r="AP13" s="378"/>
      <c r="AQ13" s="377"/>
      <c r="AR13" s="378"/>
      <c r="AS13" s="377"/>
      <c r="AT13" s="378"/>
      <c r="AU13" s="389"/>
      <c r="AV13" s="389"/>
      <c r="AW13" s="389"/>
      <c r="AX13" s="389"/>
      <c r="AY13" s="383"/>
      <c r="AZ13" s="383"/>
      <c r="BA13" s="383"/>
      <c r="BB13" s="383"/>
    </row>
    <row r="14" spans="1:55" s="4" customFormat="1" ht="6.6" customHeight="1">
      <c r="B14" s="207"/>
      <c r="C14" s="165"/>
      <c r="D14" s="207"/>
      <c r="E14" s="165"/>
      <c r="F14" s="174"/>
      <c r="G14" s="62"/>
      <c r="H14" s="202"/>
      <c r="I14" s="62"/>
      <c r="J14" s="202"/>
      <c r="K14" s="62"/>
      <c r="L14" s="202"/>
      <c r="M14" s="62"/>
      <c r="N14" s="202"/>
      <c r="O14" s="62"/>
      <c r="P14" s="202"/>
      <c r="Q14" s="62"/>
      <c r="R14" s="202"/>
      <c r="S14" s="62"/>
      <c r="T14" s="62"/>
      <c r="U14" s="62"/>
      <c r="V14" s="62"/>
      <c r="W14" s="16"/>
      <c r="X14" s="16"/>
      <c r="Y14" s="16"/>
      <c r="Z14" s="16"/>
      <c r="AA14" s="16"/>
      <c r="AB14" s="16"/>
      <c r="AC14" s="62"/>
      <c r="AD14" s="62"/>
      <c r="AE14" s="62"/>
      <c r="AF14" s="62"/>
      <c r="AG14" s="16"/>
      <c r="AH14" s="16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</row>
    <row r="15" spans="1:55" s="38" customFormat="1" ht="24">
      <c r="A15" s="46" t="s">
        <v>77</v>
      </c>
      <c r="B15" s="201">
        <v>462058</v>
      </c>
      <c r="C15" s="186"/>
      <c r="D15" s="201">
        <v>365917</v>
      </c>
      <c r="E15" s="186"/>
      <c r="F15" s="201">
        <v>314881.65038135136</v>
      </c>
      <c r="G15" s="67"/>
      <c r="H15" s="201">
        <v>389433.18422251433</v>
      </c>
      <c r="I15" s="67"/>
      <c r="J15" s="201">
        <v>494850.89595625468</v>
      </c>
      <c r="K15" s="67"/>
      <c r="L15" s="201">
        <v>636011.87743475894</v>
      </c>
      <c r="M15" s="67"/>
      <c r="N15" s="201">
        <v>576026.71805560042</v>
      </c>
      <c r="O15" s="67"/>
      <c r="P15" s="201">
        <v>616925.73564538197</v>
      </c>
      <c r="Q15" s="67"/>
      <c r="R15" s="201">
        <v>579104</v>
      </c>
      <c r="S15" s="67"/>
      <c r="T15" s="201">
        <f>T16+T21</f>
        <v>705455.47791338933</v>
      </c>
      <c r="U15" s="201"/>
      <c r="V15" s="201">
        <f t="shared" ref="V15:Z15" si="1">V16+V21</f>
        <v>772190.816327092</v>
      </c>
      <c r="W15" s="201"/>
      <c r="X15" s="201">
        <f t="shared" si="1"/>
        <v>725401</v>
      </c>
      <c r="Y15" s="201"/>
      <c r="Z15" s="201">
        <f t="shared" si="1"/>
        <v>695825.2416650001</v>
      </c>
      <c r="AA15" s="67"/>
      <c r="AB15" s="67"/>
      <c r="AC15" s="214">
        <v>100.00000000000001</v>
      </c>
      <c r="AD15" s="214"/>
      <c r="AE15" s="214">
        <v>100</v>
      </c>
      <c r="AF15" s="214"/>
      <c r="AG15" s="214">
        <v>100</v>
      </c>
      <c r="AH15" s="214"/>
      <c r="AI15" s="214">
        <v>100</v>
      </c>
      <c r="AJ15" s="214"/>
      <c r="AK15" s="214">
        <v>100</v>
      </c>
      <c r="AL15" s="214"/>
      <c r="AM15" s="214">
        <v>100</v>
      </c>
      <c r="AN15" s="214"/>
      <c r="AO15" s="214">
        <v>100</v>
      </c>
      <c r="AP15" s="12"/>
      <c r="AQ15" s="214">
        <v>99.999999999999986</v>
      </c>
      <c r="AR15" s="12"/>
      <c r="AS15" s="226">
        <v>100.00000000000001</v>
      </c>
      <c r="AT15" s="12"/>
      <c r="AU15" s="226">
        <f>AU16+AU21</f>
        <v>100</v>
      </c>
      <c r="AV15" s="226"/>
      <c r="AW15" s="226">
        <f t="shared" ref="AW15" si="2">AW16+AW21</f>
        <v>100</v>
      </c>
      <c r="AX15" s="226"/>
      <c r="AY15" s="226">
        <f>AY16+AY21</f>
        <v>100</v>
      </c>
      <c r="AZ15" s="226"/>
      <c r="BA15" s="226">
        <f t="shared" ref="BA15" si="3">BA16+BA21</f>
        <v>99.999999999999986</v>
      </c>
    </row>
    <row r="16" spans="1:55" s="4" customFormat="1" ht="12">
      <c r="A16" s="114" t="s">
        <v>66</v>
      </c>
      <c r="B16" s="200">
        <v>450735</v>
      </c>
      <c r="C16" s="150"/>
      <c r="D16" s="200">
        <v>341519</v>
      </c>
      <c r="E16" s="150"/>
      <c r="F16" s="200">
        <v>279011.25108784158</v>
      </c>
      <c r="G16" s="62"/>
      <c r="H16" s="200">
        <v>362811.06423435675</v>
      </c>
      <c r="I16" s="62"/>
      <c r="J16" s="200">
        <v>459702.952106043</v>
      </c>
      <c r="K16" s="62"/>
      <c r="L16" s="200">
        <v>588262.96640619892</v>
      </c>
      <c r="M16" s="62"/>
      <c r="N16" s="200">
        <v>537361.28842381691</v>
      </c>
      <c r="O16" s="62"/>
      <c r="P16" s="200">
        <v>556113.74282827368</v>
      </c>
      <c r="Q16" s="62"/>
      <c r="R16" s="200">
        <v>552416</v>
      </c>
      <c r="S16" s="62"/>
      <c r="T16" s="200">
        <f>SUM(T17:T20)</f>
        <v>680417.93443546165</v>
      </c>
      <c r="U16" s="200"/>
      <c r="V16" s="200">
        <f t="shared" ref="V16" si="4">SUM(V17:V20)</f>
        <v>725137.21404344973</v>
      </c>
      <c r="W16" s="200"/>
      <c r="X16" s="200">
        <f>SUM(X17:X20)</f>
        <v>687175</v>
      </c>
      <c r="Y16" s="200"/>
      <c r="Z16" s="200">
        <f>SUM(Z17:Z20)</f>
        <v>670708.51358500007</v>
      </c>
      <c r="AA16" s="6"/>
      <c r="AB16" s="6"/>
      <c r="AC16" s="217">
        <v>97.547153870982427</v>
      </c>
      <c r="AD16" s="217"/>
      <c r="AE16" s="217">
        <v>93.299240884572711</v>
      </c>
      <c r="AF16" s="217"/>
      <c r="AG16" s="217">
        <v>88.555355490474909</v>
      </c>
      <c r="AH16" s="217"/>
      <c r="AI16" s="217">
        <v>93.143932692079943</v>
      </c>
      <c r="AJ16" s="220"/>
      <c r="AK16" s="217">
        <v>92.876544009719794</v>
      </c>
      <c r="AL16" s="217"/>
      <c r="AM16" s="217">
        <v>92.487227148830954</v>
      </c>
      <c r="AN16" s="217"/>
      <c r="AO16" s="217">
        <v>93.207621160640429</v>
      </c>
      <c r="AP16" s="13"/>
      <c r="AQ16" s="217">
        <v>90.103700885194883</v>
      </c>
      <c r="AR16" s="13"/>
      <c r="AS16" s="220">
        <v>95.369263416521648</v>
      </c>
      <c r="AT16" s="13"/>
      <c r="AU16" s="220">
        <f>SUM(AU17:AU19)</f>
        <v>96.439522668450948</v>
      </c>
      <c r="AV16" s="220"/>
      <c r="AW16" s="220">
        <f>SUM(AW17:AW19)</f>
        <v>93.765019134486735</v>
      </c>
      <c r="AX16" s="220"/>
      <c r="AY16" s="220">
        <f>SUM(AY17:AY19)</f>
        <v>94.596313856540661</v>
      </c>
      <c r="AZ16" s="220"/>
      <c r="BA16" s="220">
        <f>SUM(BA17:BA19)</f>
        <v>96.37460105280131</v>
      </c>
      <c r="BC16" s="458"/>
    </row>
    <row r="17" spans="1:55" s="4" customFormat="1" ht="12">
      <c r="A17" s="265" t="s">
        <v>44</v>
      </c>
      <c r="B17" s="200">
        <v>210000</v>
      </c>
      <c r="C17" s="150"/>
      <c r="D17" s="200">
        <v>248212</v>
      </c>
      <c r="E17" s="150"/>
      <c r="F17" s="200">
        <v>201552.29450479365</v>
      </c>
      <c r="G17" s="62"/>
      <c r="H17" s="203">
        <v>229135.52719935184</v>
      </c>
      <c r="I17" s="62"/>
      <c r="J17" s="200">
        <v>248656.41914501338</v>
      </c>
      <c r="K17" s="62"/>
      <c r="L17" s="200">
        <v>270325.79304107308</v>
      </c>
      <c r="M17" s="62"/>
      <c r="N17" s="200">
        <v>258885.75268996489</v>
      </c>
      <c r="O17" s="62"/>
      <c r="P17" s="200">
        <v>196244.13614341672</v>
      </c>
      <c r="Q17" s="62"/>
      <c r="R17" s="200">
        <v>182860</v>
      </c>
      <c r="S17" s="62"/>
      <c r="T17" s="200">
        <v>197997.6179018504</v>
      </c>
      <c r="U17" s="62"/>
      <c r="V17" s="200">
        <v>168161.91783399993</v>
      </c>
      <c r="W17" s="65"/>
      <c r="X17" s="200">
        <v>138682</v>
      </c>
      <c r="Y17" s="65"/>
      <c r="Z17" s="200">
        <v>187643.21770000001</v>
      </c>
      <c r="AA17" s="65"/>
      <c r="AB17" s="65"/>
      <c r="AC17" s="217">
        <v>45.491273257413454</v>
      </c>
      <c r="AD17" s="217"/>
      <c r="AE17" s="217">
        <v>68.169883660891827</v>
      </c>
      <c r="AF17" s="217"/>
      <c r="AG17" s="217">
        <v>64.306347465271486</v>
      </c>
      <c r="AH17" s="217"/>
      <c r="AI17" s="217">
        <v>59.009898453365928</v>
      </c>
      <c r="AJ17" s="220"/>
      <c r="AK17" s="217">
        <v>50.395353595328515</v>
      </c>
      <c r="AL17" s="217"/>
      <c r="AM17" s="217">
        <v>42.532829234890343</v>
      </c>
      <c r="AN17" s="217"/>
      <c r="AO17" s="217">
        <v>45.478612940007871</v>
      </c>
      <c r="AP17" s="13"/>
      <c r="AQ17" s="217">
        <v>31.935981388451033</v>
      </c>
      <c r="AR17" s="13"/>
      <c r="AS17" s="220">
        <v>31.728735448698036</v>
      </c>
      <c r="AT17" s="13"/>
      <c r="AU17" s="220">
        <f>T17/($T$15-$T$20)*100</f>
        <v>28.156357705847775</v>
      </c>
      <c r="AV17" s="220"/>
      <c r="AW17" s="220">
        <f>V17/($V$15-$V$20)*100</f>
        <v>22.282807035318136</v>
      </c>
      <c r="AX17" s="220"/>
      <c r="AY17" s="220">
        <f>X17/($X$15-$X$20)*100</f>
        <v>19.604300783425643</v>
      </c>
      <c r="AZ17" s="220"/>
      <c r="BA17" s="220">
        <f>Z17/($Z$15-$Z$20)*100</f>
        <v>27.084798693992589</v>
      </c>
      <c r="BC17" s="458"/>
    </row>
    <row r="18" spans="1:55" s="4" customFormat="1" ht="12">
      <c r="A18" s="265" t="s">
        <v>16</v>
      </c>
      <c r="B18" s="200">
        <v>220702</v>
      </c>
      <c r="C18" s="150"/>
      <c r="D18" s="200">
        <v>89854</v>
      </c>
      <c r="E18" s="150"/>
      <c r="F18" s="200">
        <v>16741.94476033152</v>
      </c>
      <c r="G18" s="62"/>
      <c r="H18" s="203">
        <v>6501.4572402909316</v>
      </c>
      <c r="I18" s="62"/>
      <c r="J18" s="200">
        <v>2554.6644472103021</v>
      </c>
      <c r="K18" s="55" t="s">
        <v>71</v>
      </c>
      <c r="L18" s="200">
        <v>1272.9710665960069</v>
      </c>
      <c r="M18" s="4" t="s">
        <v>71</v>
      </c>
      <c r="N18" s="200">
        <v>1858.0598498245611</v>
      </c>
      <c r="O18" s="4" t="s">
        <v>71</v>
      </c>
      <c r="P18" s="200">
        <v>2582.8232943916955</v>
      </c>
      <c r="R18" s="200">
        <v>2168</v>
      </c>
      <c r="T18" s="200">
        <v>3521.1127286365308</v>
      </c>
      <c r="V18" s="200">
        <v>13803.357495858518</v>
      </c>
      <c r="W18" s="65"/>
      <c r="X18" s="200">
        <v>15372</v>
      </c>
      <c r="Y18" s="65"/>
      <c r="Z18" s="200">
        <v>10504.26172</v>
      </c>
      <c r="AA18" s="65"/>
      <c r="AB18" s="65"/>
      <c r="AC18" s="217">
        <v>47.809595192655543</v>
      </c>
      <c r="AD18" s="217"/>
      <c r="AE18" s="217">
        <v>24.677842837839322</v>
      </c>
      <c r="AF18" s="217"/>
      <c r="AG18" s="217">
        <v>5.3416078425078624</v>
      </c>
      <c r="AH18" s="217"/>
      <c r="AI18" s="217">
        <v>1.6743380489167279</v>
      </c>
      <c r="AJ18" s="220"/>
      <c r="AK18" s="217">
        <v>0.51775545782108356</v>
      </c>
      <c r="AL18" s="217"/>
      <c r="AM18" s="217">
        <v>0.20028817963462972</v>
      </c>
      <c r="AN18" s="217"/>
      <c r="AO18" s="217">
        <v>0.3264064702345279</v>
      </c>
      <c r="AP18" s="13"/>
      <c r="AQ18" s="217">
        <v>0.420318274371624</v>
      </c>
      <c r="AR18" s="13"/>
      <c r="AS18" s="220">
        <v>0.37617794188328418</v>
      </c>
      <c r="AT18" s="13"/>
      <c r="AU18" s="220">
        <f>T18/($T$15-$T$20)*100</f>
        <v>0.50072172867882425</v>
      </c>
      <c r="AW18" s="220">
        <f t="shared" ref="AW18:AW21" si="5">V18/($V$15-$V$20)*100</f>
        <v>1.8290559211114068</v>
      </c>
      <c r="AX18" s="220"/>
      <c r="AY18" s="220">
        <f t="shared" ref="AY18:AY21" si="6">X18/($X$15-$X$20)*100</f>
        <v>2.1730095588671854</v>
      </c>
      <c r="AZ18" s="220"/>
      <c r="BA18" s="220">
        <f>Z18/($Z$15-$Z$20)*100</f>
        <v>1.516206221586299</v>
      </c>
      <c r="BC18" s="458"/>
    </row>
    <row r="19" spans="1:55" s="4" customFormat="1" ht="12">
      <c r="A19" s="265" t="s">
        <v>17</v>
      </c>
      <c r="B19" s="200">
        <v>19602</v>
      </c>
      <c r="C19" s="150"/>
      <c r="D19" s="200">
        <v>1644</v>
      </c>
      <c r="E19" s="150" t="s">
        <v>71</v>
      </c>
      <c r="F19" s="200">
        <v>59260.555763965254</v>
      </c>
      <c r="G19" s="62"/>
      <c r="H19" s="203">
        <v>126041.05063928892</v>
      </c>
      <c r="I19" s="62"/>
      <c r="J19" s="200">
        <v>207052.37143712927</v>
      </c>
      <c r="K19" s="55"/>
      <c r="L19" s="200">
        <v>316222.06688159233</v>
      </c>
      <c r="N19" s="200">
        <v>269838.00604918611</v>
      </c>
      <c r="O19" s="22"/>
      <c r="P19" s="200">
        <v>354853.31512342108</v>
      </c>
      <c r="Q19" s="22"/>
      <c r="R19" s="200">
        <v>364607</v>
      </c>
      <c r="S19" s="22"/>
      <c r="T19" s="200">
        <v>476651.22158527886</v>
      </c>
      <c r="U19" s="22"/>
      <c r="V19" s="200">
        <v>525652.2801426301</v>
      </c>
      <c r="W19" s="65"/>
      <c r="X19" s="200">
        <v>515126</v>
      </c>
      <c r="Y19" s="65"/>
      <c r="Z19" s="200">
        <v>469534.80430000002</v>
      </c>
      <c r="AA19" s="65"/>
      <c r="AB19" s="65"/>
      <c r="AC19" s="217">
        <v>4.2462854209134209</v>
      </c>
      <c r="AD19" s="217"/>
      <c r="AE19" s="217">
        <v>0.45151438584156345</v>
      </c>
      <c r="AF19" s="217"/>
      <c r="AG19" s="217">
        <v>18.907400182695568</v>
      </c>
      <c r="AH19" s="217"/>
      <c r="AI19" s="217">
        <v>32.459696189797285</v>
      </c>
      <c r="AJ19" s="220"/>
      <c r="AK19" s="217">
        <v>41.963434956570204</v>
      </c>
      <c r="AL19" s="217"/>
      <c r="AM19" s="217">
        <v>49.754109734305985</v>
      </c>
      <c r="AN19" s="217"/>
      <c r="AO19" s="217">
        <v>47.40260175039802</v>
      </c>
      <c r="AP19" s="62"/>
      <c r="AQ19" s="217">
        <v>57.747401222372233</v>
      </c>
      <c r="AR19" s="62"/>
      <c r="AS19" s="220">
        <v>63.264350025940317</v>
      </c>
      <c r="AT19" s="62"/>
      <c r="AU19" s="220">
        <f>T19/($T$15-$T$20)*100</f>
        <v>67.782443233924354</v>
      </c>
      <c r="AV19" s="22"/>
      <c r="AW19" s="220">
        <f t="shared" si="5"/>
        <v>69.653156178057188</v>
      </c>
      <c r="AX19" s="220"/>
      <c r="AY19" s="220">
        <f t="shared" si="6"/>
        <v>72.819003514247825</v>
      </c>
      <c r="AZ19" s="220"/>
      <c r="BA19" s="220">
        <f>Z19/($Z$15-$Z$20)*100</f>
        <v>67.773596137222427</v>
      </c>
      <c r="BC19" s="458"/>
    </row>
    <row r="20" spans="1:55" s="4" customFormat="1" ht="12">
      <c r="A20" s="265" t="s">
        <v>3</v>
      </c>
      <c r="B20" s="200">
        <v>431</v>
      </c>
      <c r="C20" s="150" t="s">
        <v>71</v>
      </c>
      <c r="D20" s="200">
        <v>1809</v>
      </c>
      <c r="E20" s="150" t="s">
        <v>71</v>
      </c>
      <c r="F20" s="200">
        <v>1456.4560587511446</v>
      </c>
      <c r="G20" s="62" t="s">
        <v>71</v>
      </c>
      <c r="H20" s="203">
        <v>1133.0291554250548</v>
      </c>
      <c r="I20" s="55" t="s">
        <v>71</v>
      </c>
      <c r="J20" s="200">
        <v>1439.4970766900551</v>
      </c>
      <c r="K20" s="55" t="s">
        <v>71</v>
      </c>
      <c r="L20" s="200">
        <v>442.13541693750005</v>
      </c>
      <c r="M20" s="4" t="s">
        <v>71</v>
      </c>
      <c r="N20" s="200">
        <v>6779.4698348412694</v>
      </c>
      <c r="O20" s="4" t="s">
        <v>71</v>
      </c>
      <c r="P20" s="200">
        <v>2433.4682670442198</v>
      </c>
      <c r="Q20" s="4" t="s">
        <v>71</v>
      </c>
      <c r="R20" s="200">
        <v>2781</v>
      </c>
      <c r="T20" s="200">
        <v>2247.9822196957689</v>
      </c>
      <c r="V20" s="200">
        <v>17519.658570961175</v>
      </c>
      <c r="W20" s="92"/>
      <c r="X20" s="200">
        <v>17995</v>
      </c>
      <c r="Y20" s="92"/>
      <c r="Z20" s="200">
        <v>3026.2298649999998</v>
      </c>
      <c r="AA20" s="92" t="s">
        <v>71</v>
      </c>
      <c r="AB20" s="92"/>
      <c r="AC20" s="216" t="s">
        <v>80</v>
      </c>
      <c r="AD20" s="217"/>
      <c r="AE20" s="235" t="s">
        <v>80</v>
      </c>
      <c r="AF20" s="217"/>
      <c r="AG20" s="235" t="s">
        <v>80</v>
      </c>
      <c r="AH20" s="235"/>
      <c r="AI20" s="235" t="s">
        <v>80</v>
      </c>
      <c r="AJ20" s="238"/>
      <c r="AK20" s="235" t="s">
        <v>80</v>
      </c>
      <c r="AL20" s="235"/>
      <c r="AM20" s="235" t="s">
        <v>80</v>
      </c>
      <c r="AN20" s="235"/>
      <c r="AO20" s="235" t="s">
        <v>80</v>
      </c>
      <c r="AP20" s="62"/>
      <c r="AQ20" s="235" t="s">
        <v>80</v>
      </c>
      <c r="AR20" s="62"/>
      <c r="AS20" s="235" t="s">
        <v>80</v>
      </c>
      <c r="AT20" s="62"/>
      <c r="AU20" s="235" t="s">
        <v>80</v>
      </c>
      <c r="AW20" s="460" t="s">
        <v>80</v>
      </c>
      <c r="AX20" s="235"/>
      <c r="AY20" s="460" t="s">
        <v>80</v>
      </c>
      <c r="AZ20" s="460"/>
      <c r="BA20" s="460" t="s">
        <v>80</v>
      </c>
      <c r="BC20" s="458"/>
    </row>
    <row r="21" spans="1:55" s="4" customFormat="1" ht="12">
      <c r="A21" s="114" t="s">
        <v>65</v>
      </c>
      <c r="B21" s="200">
        <v>11323</v>
      </c>
      <c r="C21" s="150"/>
      <c r="D21" s="200">
        <v>24398</v>
      </c>
      <c r="E21" s="150"/>
      <c r="F21" s="200">
        <v>35870.399293509799</v>
      </c>
      <c r="G21" s="62"/>
      <c r="H21" s="203">
        <v>26622.119988157596</v>
      </c>
      <c r="I21" s="62"/>
      <c r="J21" s="200">
        <v>35147.943850211697</v>
      </c>
      <c r="K21" s="55"/>
      <c r="L21" s="200">
        <v>47748.911028560076</v>
      </c>
      <c r="N21" s="200">
        <v>38665.429631783467</v>
      </c>
      <c r="P21" s="200">
        <v>60811.992817108265</v>
      </c>
      <c r="Q21" s="22"/>
      <c r="R21" s="200">
        <v>26688</v>
      </c>
      <c r="S21" s="22"/>
      <c r="T21" s="200">
        <v>25037.543477927687</v>
      </c>
      <c r="U21" s="22"/>
      <c r="V21" s="200">
        <v>47053.602283642227</v>
      </c>
      <c r="W21" s="65"/>
      <c r="X21" s="200">
        <v>38226</v>
      </c>
      <c r="Y21" s="65"/>
      <c r="Z21" s="200">
        <v>25116.728080000001</v>
      </c>
      <c r="AA21" s="65"/>
      <c r="AB21" s="65"/>
      <c r="AC21" s="217">
        <v>2.4528461290175838</v>
      </c>
      <c r="AD21" s="217"/>
      <c r="AE21" s="217">
        <v>6.7007591154272905</v>
      </c>
      <c r="AF21" s="217"/>
      <c r="AG21" s="217">
        <v>11.444644509525087</v>
      </c>
      <c r="AH21" s="217"/>
      <c r="AI21" s="217">
        <v>6.8560673079200569</v>
      </c>
      <c r="AJ21" s="220"/>
      <c r="AK21" s="217">
        <v>7.1234559902802044</v>
      </c>
      <c r="AL21" s="217"/>
      <c r="AM21" s="217">
        <v>7.5127728511690526</v>
      </c>
      <c r="AN21" s="217"/>
      <c r="AO21" s="217">
        <v>6.792378839359567</v>
      </c>
      <c r="AP21" s="62"/>
      <c r="AQ21" s="217">
        <v>9.8962991148051049</v>
      </c>
      <c r="AR21" s="62"/>
      <c r="AS21" s="220">
        <v>4.6307365834783623</v>
      </c>
      <c r="AT21" s="62"/>
      <c r="AU21" s="220">
        <f>T21/(T15-T20)*100</f>
        <v>3.5604773315490452</v>
      </c>
      <c r="AV21" s="220"/>
      <c r="AW21" s="220">
        <f t="shared" si="5"/>
        <v>6.234980865513271</v>
      </c>
      <c r="AX21" s="220"/>
      <c r="AY21" s="220">
        <f t="shared" si="6"/>
        <v>5.4036861434593426</v>
      </c>
      <c r="AZ21" s="220"/>
      <c r="BA21" s="220">
        <f>Z21/($Z$15-$Z$20)*100</f>
        <v>3.6253989471986712</v>
      </c>
      <c r="BC21" s="458"/>
    </row>
    <row r="22" spans="1:55" s="4" customFormat="1" ht="6.6" customHeight="1">
      <c r="A22" s="74"/>
      <c r="B22" s="200"/>
      <c r="C22" s="150"/>
      <c r="D22" s="200"/>
      <c r="E22" s="150"/>
      <c r="F22" s="140"/>
      <c r="G22" s="62"/>
      <c r="H22" s="203"/>
      <c r="I22" s="62"/>
      <c r="J22" s="203"/>
      <c r="K22" s="62"/>
      <c r="L22" s="203"/>
      <c r="N22" s="203"/>
      <c r="P22" s="203"/>
      <c r="R22" s="203"/>
      <c r="W22" s="92"/>
      <c r="X22" s="92"/>
      <c r="Y22" s="92"/>
      <c r="Z22" s="92"/>
      <c r="AA22" s="92"/>
      <c r="AB22" s="92"/>
      <c r="AC22" s="216"/>
      <c r="AD22" s="217"/>
      <c r="AE22" s="216"/>
      <c r="AF22" s="217"/>
      <c r="AG22" s="216"/>
      <c r="AH22" s="225"/>
      <c r="AI22" s="216"/>
      <c r="AJ22" s="216"/>
      <c r="AK22" s="216"/>
      <c r="AL22" s="216"/>
      <c r="AM22" s="216"/>
      <c r="AN22" s="216"/>
      <c r="AO22" s="216"/>
      <c r="AP22" s="62"/>
      <c r="AQ22" s="216"/>
      <c r="AR22" s="62"/>
      <c r="AS22" s="216"/>
      <c r="AT22" s="62"/>
    </row>
    <row r="23" spans="1:55" s="38" customFormat="1" ht="25.5">
      <c r="A23" s="379" t="s">
        <v>141</v>
      </c>
      <c r="B23" s="413">
        <v>450735</v>
      </c>
      <c r="C23" s="373"/>
      <c r="D23" s="413">
        <v>341519</v>
      </c>
      <c r="E23" s="389"/>
      <c r="F23" s="413">
        <v>279011.25108784187</v>
      </c>
      <c r="G23" s="389"/>
      <c r="H23" s="413">
        <v>362811.06423435715</v>
      </c>
      <c r="I23" s="389"/>
      <c r="J23" s="413">
        <v>459702.95210604207</v>
      </c>
      <c r="K23" s="389"/>
      <c r="L23" s="413">
        <v>588262.96640619659</v>
      </c>
      <c r="M23" s="377"/>
      <c r="N23" s="413">
        <v>537361.28842381586</v>
      </c>
      <c r="O23" s="383"/>
      <c r="P23" s="413">
        <v>556113.74282827775</v>
      </c>
      <c r="Q23" s="383"/>
      <c r="R23" s="413">
        <v>552416</v>
      </c>
      <c r="S23" s="383"/>
      <c r="T23" s="413">
        <f>T25</f>
        <v>680417.93443546153</v>
      </c>
      <c r="U23" s="413"/>
      <c r="V23" s="413">
        <f t="shared" ref="V23:Z23" si="7">V25</f>
        <v>725137.21404345811</v>
      </c>
      <c r="W23" s="413"/>
      <c r="X23" s="413">
        <f t="shared" si="7"/>
        <v>687175</v>
      </c>
      <c r="Y23" s="413"/>
      <c r="Z23" s="413">
        <f t="shared" si="7"/>
        <v>670708.51357700001</v>
      </c>
      <c r="AA23" s="377"/>
      <c r="AB23" s="377"/>
      <c r="AC23" s="401"/>
      <c r="AD23" s="401"/>
      <c r="AE23" s="401"/>
      <c r="AF23" s="414"/>
      <c r="AG23" s="401"/>
      <c r="AH23" s="414"/>
      <c r="AI23" s="414"/>
      <c r="AJ23" s="414"/>
      <c r="AK23" s="414"/>
      <c r="AL23" s="414"/>
      <c r="AM23" s="414"/>
      <c r="AN23" s="414"/>
      <c r="AO23" s="414"/>
      <c r="AP23" s="378"/>
      <c r="AQ23" s="414"/>
      <c r="AR23" s="378"/>
      <c r="AS23" s="414"/>
      <c r="AT23" s="378"/>
      <c r="AU23" s="383"/>
      <c r="AV23" s="383"/>
      <c r="AW23" s="383"/>
      <c r="AX23" s="383"/>
      <c r="AY23" s="383"/>
      <c r="AZ23" s="383"/>
      <c r="BA23" s="383"/>
      <c r="BB23" s="383"/>
    </row>
    <row r="24" spans="1:55" s="43" customFormat="1" ht="6.6" customHeight="1">
      <c r="B24" s="245"/>
      <c r="C24" s="184"/>
      <c r="D24" s="245"/>
      <c r="E24" s="184"/>
      <c r="F24" s="184"/>
      <c r="G24" s="110"/>
      <c r="H24" s="245"/>
      <c r="I24" s="110"/>
      <c r="J24" s="245"/>
      <c r="K24" s="110"/>
      <c r="L24" s="245"/>
      <c r="N24" s="245"/>
      <c r="P24" s="245"/>
      <c r="R24" s="245"/>
      <c r="W24" s="110"/>
      <c r="X24" s="110"/>
      <c r="Y24" s="110"/>
      <c r="Z24" s="110"/>
      <c r="AA24" s="110"/>
      <c r="AB24" s="110"/>
      <c r="AC24" s="239"/>
      <c r="AD24" s="239"/>
      <c r="AE24" s="239"/>
      <c r="AF24" s="239"/>
      <c r="AG24" s="239"/>
      <c r="AH24" s="239"/>
      <c r="AI24" s="239"/>
      <c r="AJ24" s="239"/>
      <c r="AK24" s="239"/>
      <c r="AL24" s="239"/>
      <c r="AM24" s="239"/>
      <c r="AN24" s="239"/>
      <c r="AO24" s="239"/>
      <c r="AP24" s="110"/>
      <c r="AQ24" s="239"/>
      <c r="AR24" s="110"/>
      <c r="AS24" s="239"/>
      <c r="AT24" s="110"/>
    </row>
    <row r="25" spans="1:55" s="40" customFormat="1" ht="24">
      <c r="A25" s="116" t="s">
        <v>122</v>
      </c>
      <c r="B25" s="201">
        <v>450735</v>
      </c>
      <c r="C25" s="182"/>
      <c r="D25" s="201">
        <v>341519</v>
      </c>
      <c r="E25" s="175"/>
      <c r="F25" s="201">
        <v>279011.25108784187</v>
      </c>
      <c r="G25" s="117"/>
      <c r="H25" s="204">
        <v>362811.06423435715</v>
      </c>
      <c r="I25" s="117"/>
      <c r="J25" s="204">
        <v>459702.95210604207</v>
      </c>
      <c r="K25" s="117"/>
      <c r="L25" s="204">
        <v>588262.96640619659</v>
      </c>
      <c r="N25" s="204">
        <v>537361.28842381586</v>
      </c>
      <c r="P25" s="204">
        <v>556113.74282827775</v>
      </c>
      <c r="R25" s="204">
        <v>552416</v>
      </c>
      <c r="T25" s="204">
        <f>SUM(T26:T28)</f>
        <v>680417.93443546153</v>
      </c>
      <c r="U25" s="204"/>
      <c r="V25" s="204">
        <f t="shared" ref="V25:Z25" si="8">SUM(V26:V28)</f>
        <v>725137.21404345811</v>
      </c>
      <c r="W25" s="204"/>
      <c r="X25" s="204">
        <f t="shared" si="8"/>
        <v>687175</v>
      </c>
      <c r="Y25" s="204"/>
      <c r="Z25" s="204">
        <f t="shared" si="8"/>
        <v>670708.51357700001</v>
      </c>
      <c r="AA25" s="35"/>
      <c r="AB25" s="35"/>
      <c r="AC25" s="226">
        <v>100</v>
      </c>
      <c r="AD25" s="226"/>
      <c r="AE25" s="226">
        <v>100.00000000000001</v>
      </c>
      <c r="AF25" s="226"/>
      <c r="AG25" s="226">
        <v>100</v>
      </c>
      <c r="AH25" s="226"/>
      <c r="AI25" s="226">
        <v>99.999999999999986</v>
      </c>
      <c r="AJ25" s="226"/>
      <c r="AK25" s="226">
        <v>100</v>
      </c>
      <c r="AL25" s="226"/>
      <c r="AM25" s="226">
        <v>100</v>
      </c>
      <c r="AN25" s="226"/>
      <c r="AO25" s="226">
        <v>100</v>
      </c>
      <c r="AP25" s="36"/>
      <c r="AQ25" s="226">
        <v>100</v>
      </c>
      <c r="AR25" s="36"/>
      <c r="AS25" s="226">
        <v>100</v>
      </c>
      <c r="AT25" s="36"/>
      <c r="AU25" s="226">
        <f>SUM(AU26:AU27)</f>
        <v>100.00019675157516</v>
      </c>
      <c r="AV25" s="226"/>
      <c r="AW25" s="226">
        <f t="shared" ref="AW25:BA25" si="9">SUM(AW26:AW27)</f>
        <v>99.999999999999986</v>
      </c>
      <c r="AX25" s="226"/>
      <c r="AY25" s="226">
        <f t="shared" si="9"/>
        <v>100</v>
      </c>
      <c r="AZ25" s="226"/>
      <c r="BA25" s="226">
        <f t="shared" si="9"/>
        <v>100</v>
      </c>
    </row>
    <row r="26" spans="1:55" s="4" customFormat="1" ht="12">
      <c r="A26" s="114" t="s">
        <v>43</v>
      </c>
      <c r="B26" s="200">
        <v>438387</v>
      </c>
      <c r="C26" s="150"/>
      <c r="D26" s="200">
        <v>336307</v>
      </c>
      <c r="E26" s="150"/>
      <c r="F26" s="200">
        <v>267497.35175045719</v>
      </c>
      <c r="G26" s="62"/>
      <c r="H26" s="203">
        <v>358699.09182917827</v>
      </c>
      <c r="I26" s="62"/>
      <c r="J26" s="200">
        <v>457788.35050177289</v>
      </c>
      <c r="K26" s="62"/>
      <c r="L26" s="200">
        <v>587523.22726107598</v>
      </c>
      <c r="N26" s="200">
        <v>536651.47497111745</v>
      </c>
      <c r="O26" s="22"/>
      <c r="P26" s="200">
        <v>554635.58640960196</v>
      </c>
      <c r="Q26" s="22"/>
      <c r="R26" s="200">
        <v>550350</v>
      </c>
      <c r="S26" s="22"/>
      <c r="T26" s="200">
        <v>673945.69550733245</v>
      </c>
      <c r="U26" s="22"/>
      <c r="V26" s="200">
        <v>716569.40083287668</v>
      </c>
      <c r="W26" s="92"/>
      <c r="X26" s="200">
        <v>673056</v>
      </c>
      <c r="Y26" s="92"/>
      <c r="Z26" s="200">
        <v>656616.50399999996</v>
      </c>
      <c r="AA26" s="92"/>
      <c r="AB26" s="92"/>
      <c r="AC26" s="216">
        <v>98.11112578246167</v>
      </c>
      <c r="AD26" s="216"/>
      <c r="AE26" s="216">
        <v>99.838800653109701</v>
      </c>
      <c r="AF26" s="216"/>
      <c r="AG26" s="216">
        <v>100</v>
      </c>
      <c r="AH26" s="216"/>
      <c r="AI26" s="220">
        <v>99.714388345216847</v>
      </c>
      <c r="AJ26" s="220"/>
      <c r="AK26" s="220">
        <v>100</v>
      </c>
      <c r="AL26" s="220"/>
      <c r="AM26" s="220">
        <v>100</v>
      </c>
      <c r="AN26" s="220"/>
      <c r="AO26" s="220">
        <v>99.97112585117398</v>
      </c>
      <c r="AP26" s="220"/>
      <c r="AQ26" s="220">
        <v>99.989082371544427</v>
      </c>
      <c r="AR26" s="220"/>
      <c r="AS26" s="220">
        <v>99.888377664642945</v>
      </c>
      <c r="AT26" s="220"/>
      <c r="AU26" s="220">
        <f>T26/(T25-T28)*100</f>
        <v>99.859830178413972</v>
      </c>
      <c r="AV26" s="220"/>
      <c r="AW26" s="220">
        <f>V26/SUM($V$26:$V$27)*100</f>
        <v>99.931376778979782</v>
      </c>
      <c r="AX26" s="220"/>
      <c r="AY26" s="220">
        <f>X26/SUM($X$26:$X$27)*100</f>
        <v>99.045970871429006</v>
      </c>
      <c r="AZ26" s="220"/>
      <c r="BA26" s="220">
        <f>Z26/SUM($Z$26:$Z$27)*100</f>
        <v>98.952114374080892</v>
      </c>
    </row>
    <row r="27" spans="1:55" s="4" customFormat="1" ht="12">
      <c r="A27" s="114" t="s">
        <v>4</v>
      </c>
      <c r="B27" s="200">
        <v>8440</v>
      </c>
      <c r="C27" s="150"/>
      <c r="D27" s="200">
        <v>543</v>
      </c>
      <c r="E27" s="150" t="s">
        <v>71</v>
      </c>
      <c r="F27" s="200">
        <v>0</v>
      </c>
      <c r="G27" s="62"/>
      <c r="H27" s="203">
        <v>1027.4208455439625</v>
      </c>
      <c r="I27" s="55" t="s">
        <v>71</v>
      </c>
      <c r="J27" s="200">
        <v>0</v>
      </c>
      <c r="K27" s="62"/>
      <c r="L27" s="200">
        <v>0</v>
      </c>
      <c r="N27" s="200">
        <v>154.9983</v>
      </c>
      <c r="O27" s="4" t="s">
        <v>71</v>
      </c>
      <c r="P27" s="200">
        <v>60.559664285714284</v>
      </c>
      <c r="Q27" s="4" t="s">
        <v>71</v>
      </c>
      <c r="R27" s="200">
        <v>615</v>
      </c>
      <c r="S27" s="4" t="s">
        <v>71</v>
      </c>
      <c r="T27" s="200">
        <v>945.99447775101987</v>
      </c>
      <c r="U27" s="4" t="s">
        <v>71</v>
      </c>
      <c r="V27" s="200">
        <v>492.07067844598316</v>
      </c>
      <c r="W27" s="4" t="s">
        <v>71</v>
      </c>
      <c r="X27" s="200">
        <v>6483</v>
      </c>
      <c r="Z27" s="200">
        <v>6953.4542099999999</v>
      </c>
      <c r="AC27" s="216">
        <v>1.8888742175383315</v>
      </c>
      <c r="AD27" s="216"/>
      <c r="AE27" s="216">
        <v>0.16119934689030727</v>
      </c>
      <c r="AF27" s="216"/>
      <c r="AG27" s="216">
        <v>0</v>
      </c>
      <c r="AH27" s="216"/>
      <c r="AI27" s="220">
        <v>0.28561165478314177</v>
      </c>
      <c r="AJ27" s="220"/>
      <c r="AK27" s="220">
        <v>0</v>
      </c>
      <c r="AL27" s="220"/>
      <c r="AM27" s="220">
        <v>0</v>
      </c>
      <c r="AN27" s="220"/>
      <c r="AO27" s="220">
        <v>2.8874148826017819E-2</v>
      </c>
      <c r="AP27" s="62"/>
      <c r="AQ27" s="220">
        <v>1.091762845557025E-2</v>
      </c>
      <c r="AR27" s="62"/>
      <c r="AS27" s="220">
        <v>0.11162233535705535</v>
      </c>
      <c r="AT27" s="62"/>
      <c r="AU27" s="220">
        <f>T27/(T26-T29)*100</f>
        <v>0.14036657316119436</v>
      </c>
      <c r="AV27" s="220"/>
      <c r="AW27" s="220">
        <f>V27/SUM($V$26:$V$27)*100</f>
        <v>6.8623221020209735E-2</v>
      </c>
      <c r="AX27" s="220"/>
      <c r="AY27" s="220">
        <f>X27/SUM($X$26:$X$27)*100</f>
        <v>0.95402912857098721</v>
      </c>
      <c r="AZ27" s="220"/>
      <c r="BA27" s="220">
        <f>Z27/SUM($Z$26:$Z$27)*100</f>
        <v>1.0478856259191047</v>
      </c>
    </row>
    <row r="28" spans="1:55" s="4" customFormat="1" ht="13.5">
      <c r="A28" s="79" t="s">
        <v>129</v>
      </c>
      <c r="B28" s="200">
        <v>3908</v>
      </c>
      <c r="C28" s="150" t="s">
        <v>71</v>
      </c>
      <c r="D28" s="200">
        <v>4669</v>
      </c>
      <c r="E28" s="150" t="s">
        <v>71</v>
      </c>
      <c r="F28" s="200">
        <v>11513.899337384659</v>
      </c>
      <c r="G28" s="62"/>
      <c r="H28" s="203">
        <v>3084.5515596349169</v>
      </c>
      <c r="I28" s="62" t="s">
        <v>71</v>
      </c>
      <c r="J28" s="200">
        <v>1914.6016042691722</v>
      </c>
      <c r="K28" s="62" t="s">
        <v>71</v>
      </c>
      <c r="L28" s="200">
        <v>739.7391451205666</v>
      </c>
      <c r="M28" s="4" t="s">
        <v>71</v>
      </c>
      <c r="N28" s="200">
        <v>554.8151526984127</v>
      </c>
      <c r="O28" s="4" t="s">
        <v>71</v>
      </c>
      <c r="P28" s="200">
        <v>1417.5967543901049</v>
      </c>
      <c r="Q28" s="4" t="s">
        <v>71</v>
      </c>
      <c r="R28" s="200">
        <v>1451</v>
      </c>
      <c r="T28" s="200">
        <v>5526.2444503781162</v>
      </c>
      <c r="V28" s="200">
        <v>8075.7425321354003</v>
      </c>
      <c r="W28" s="92"/>
      <c r="X28" s="200">
        <v>7636</v>
      </c>
      <c r="Y28" s="92"/>
      <c r="Z28" s="200">
        <v>7138.5553669999999</v>
      </c>
      <c r="AA28" s="92"/>
      <c r="AB28" s="92"/>
      <c r="AC28" s="235" t="s">
        <v>80</v>
      </c>
      <c r="AD28" s="217"/>
      <c r="AE28" s="235" t="s">
        <v>80</v>
      </c>
      <c r="AF28" s="217"/>
      <c r="AG28" s="235" t="s">
        <v>80</v>
      </c>
      <c r="AH28" s="235"/>
      <c r="AI28" s="235" t="s">
        <v>80</v>
      </c>
      <c r="AJ28" s="223"/>
      <c r="AK28" s="235" t="s">
        <v>80</v>
      </c>
      <c r="AL28" s="235"/>
      <c r="AM28" s="235" t="s">
        <v>80</v>
      </c>
      <c r="AN28" s="235"/>
      <c r="AO28" s="235" t="s">
        <v>80</v>
      </c>
      <c r="AP28" s="13"/>
      <c r="AQ28" s="235" t="s">
        <v>80</v>
      </c>
      <c r="AR28" s="13"/>
      <c r="AS28" s="235" t="s">
        <v>80</v>
      </c>
      <c r="AT28" s="13"/>
      <c r="AU28" s="235" t="s">
        <v>80</v>
      </c>
      <c r="AW28" s="235" t="s">
        <v>80</v>
      </c>
      <c r="AX28" s="235"/>
      <c r="AY28" s="235" t="s">
        <v>80</v>
      </c>
      <c r="AZ28" s="235"/>
      <c r="BA28" s="235" t="s">
        <v>80</v>
      </c>
    </row>
    <row r="29" spans="1:55" s="4" customFormat="1" ht="6.6" customHeight="1">
      <c r="A29" s="23"/>
      <c r="B29" s="246"/>
      <c r="C29" s="150"/>
      <c r="D29" s="247"/>
      <c r="E29" s="150"/>
      <c r="F29" s="150"/>
      <c r="G29" s="62"/>
      <c r="H29" s="197"/>
      <c r="I29" s="62"/>
      <c r="J29" s="197"/>
      <c r="K29" s="62"/>
      <c r="L29" s="197"/>
      <c r="N29" s="197"/>
      <c r="P29" s="197"/>
      <c r="R29" s="197"/>
      <c r="W29" s="55"/>
      <c r="X29" s="55"/>
      <c r="Y29" s="55"/>
      <c r="Z29" s="55"/>
      <c r="AA29" s="55"/>
      <c r="AB29" s="55"/>
      <c r="AC29" s="223"/>
      <c r="AD29" s="217"/>
      <c r="AE29" s="216"/>
      <c r="AF29" s="217"/>
      <c r="AG29" s="217"/>
      <c r="AH29" s="217"/>
      <c r="AI29" s="218"/>
      <c r="AJ29" s="218"/>
      <c r="AK29" s="218"/>
      <c r="AL29" s="218"/>
      <c r="AM29" s="218"/>
      <c r="AN29" s="218"/>
      <c r="AO29" s="218"/>
      <c r="AP29" s="62"/>
      <c r="AQ29" s="218"/>
      <c r="AR29" s="62"/>
      <c r="AS29" s="218"/>
      <c r="AT29" s="62"/>
    </row>
    <row r="30" spans="1:55" s="38" customFormat="1" ht="24">
      <c r="A30" s="379" t="s">
        <v>112</v>
      </c>
      <c r="B30" s="413">
        <v>438387</v>
      </c>
      <c r="C30" s="373"/>
      <c r="D30" s="413">
        <v>336307</v>
      </c>
      <c r="E30" s="389"/>
      <c r="F30" s="413">
        <f>F32</f>
        <v>267497.44566163683</v>
      </c>
      <c r="G30" s="389"/>
      <c r="H30" s="413">
        <v>358699.09182917816</v>
      </c>
      <c r="I30" s="389"/>
      <c r="J30" s="413">
        <v>457788.35050177359</v>
      </c>
      <c r="K30" s="389"/>
      <c r="L30" s="413">
        <v>587523.22726107913</v>
      </c>
      <c r="M30" s="377"/>
      <c r="N30" s="413">
        <v>536651.4749711178</v>
      </c>
      <c r="O30" s="383"/>
      <c r="P30" s="413">
        <v>554635.58640959684</v>
      </c>
      <c r="Q30" s="383"/>
      <c r="R30" s="413">
        <v>550350</v>
      </c>
      <c r="S30" s="383"/>
      <c r="T30" s="413">
        <f>T32</f>
        <v>673945.69550733245</v>
      </c>
      <c r="U30" s="413"/>
      <c r="V30" s="413">
        <f t="shared" ref="V30:Z30" si="10">V32</f>
        <v>716569.40083286946</v>
      </c>
      <c r="W30" s="413"/>
      <c r="X30" s="413">
        <f t="shared" si="10"/>
        <v>673056.36830000009</v>
      </c>
      <c r="Y30" s="413"/>
      <c r="Z30" s="413">
        <f t="shared" si="10"/>
        <v>656617</v>
      </c>
      <c r="AA30" s="377"/>
      <c r="AB30" s="377"/>
      <c r="AC30" s="401"/>
      <c r="AD30" s="401"/>
      <c r="AE30" s="401"/>
      <c r="AF30" s="414"/>
      <c r="AG30" s="401"/>
      <c r="AH30" s="414"/>
      <c r="AI30" s="414"/>
      <c r="AJ30" s="414"/>
      <c r="AK30" s="414"/>
      <c r="AL30" s="414"/>
      <c r="AM30" s="414"/>
      <c r="AN30" s="414"/>
      <c r="AO30" s="414"/>
      <c r="AP30" s="378"/>
      <c r="AQ30" s="414"/>
      <c r="AR30" s="378"/>
      <c r="AS30" s="414"/>
      <c r="AT30" s="378"/>
      <c r="AU30" s="383"/>
      <c r="AV30" s="383"/>
      <c r="AW30" s="383"/>
      <c r="AX30" s="383"/>
      <c r="AY30" s="383"/>
      <c r="AZ30" s="383"/>
      <c r="BA30" s="383"/>
      <c r="BB30" s="383"/>
    </row>
    <row r="31" spans="1:55" s="40" customFormat="1" ht="6.6" customHeight="1">
      <c r="A31" s="142"/>
      <c r="B31" s="201"/>
      <c r="C31" s="182"/>
      <c r="D31" s="201"/>
      <c r="E31" s="175"/>
      <c r="F31" s="182"/>
      <c r="G31" s="117"/>
      <c r="H31" s="201"/>
      <c r="I31" s="117"/>
      <c r="J31" s="201"/>
      <c r="K31" s="117"/>
      <c r="L31" s="201"/>
      <c r="N31" s="201"/>
      <c r="P31" s="201"/>
      <c r="R31" s="201"/>
      <c r="W31" s="36"/>
      <c r="X31" s="36"/>
      <c r="Y31" s="36"/>
      <c r="Z31" s="36"/>
      <c r="AA31" s="36"/>
      <c r="AB31" s="36"/>
      <c r="AC31" s="226"/>
      <c r="AD31" s="226"/>
      <c r="AE31" s="226"/>
      <c r="AF31" s="226"/>
      <c r="AG31" s="226"/>
      <c r="AH31" s="226"/>
      <c r="AI31" s="226"/>
      <c r="AJ31" s="226"/>
      <c r="AK31" s="226"/>
      <c r="AL31" s="226"/>
      <c r="AM31" s="226"/>
      <c r="AN31" s="226"/>
      <c r="AO31" s="226"/>
      <c r="AP31" s="117"/>
      <c r="AQ31" s="226"/>
      <c r="AR31" s="117"/>
      <c r="AS31" s="226"/>
      <c r="AT31" s="117"/>
    </row>
    <row r="32" spans="1:55" s="38" customFormat="1" ht="12">
      <c r="A32" s="46" t="s">
        <v>142</v>
      </c>
      <c r="B32" s="201">
        <v>438387</v>
      </c>
      <c r="C32" s="182"/>
      <c r="D32" s="201">
        <v>336307</v>
      </c>
      <c r="E32" s="182"/>
      <c r="F32" s="201">
        <f>SUM(F33:F41)</f>
        <v>267497.44566163683</v>
      </c>
      <c r="G32" s="67"/>
      <c r="H32" s="201">
        <v>358699.09182917816</v>
      </c>
      <c r="I32" s="67"/>
      <c r="J32" s="201">
        <v>457788.35050177359</v>
      </c>
      <c r="K32" s="67"/>
      <c r="L32" s="201">
        <v>587523.22726107936</v>
      </c>
      <c r="N32" s="201">
        <v>536651.47497111792</v>
      </c>
      <c r="P32" s="201">
        <v>554635.58640959684</v>
      </c>
      <c r="R32" s="201">
        <v>550350</v>
      </c>
      <c r="T32" s="201">
        <f>SUM(T33:T41)</f>
        <v>673945.69550733245</v>
      </c>
      <c r="U32" s="201"/>
      <c r="V32" s="201">
        <f t="shared" ref="V32:Z32" si="11">SUM(V33:V41)</f>
        <v>716569.40083286946</v>
      </c>
      <c r="W32" s="201"/>
      <c r="X32" s="201">
        <f t="shared" si="11"/>
        <v>673056.36830000009</v>
      </c>
      <c r="Y32" s="201"/>
      <c r="Z32" s="201">
        <f t="shared" si="11"/>
        <v>656617</v>
      </c>
      <c r="AA32" s="36"/>
      <c r="AB32" s="36"/>
      <c r="AC32" s="214">
        <v>100</v>
      </c>
      <c r="AD32" s="214"/>
      <c r="AE32" s="214">
        <v>100</v>
      </c>
      <c r="AF32" s="214"/>
      <c r="AG32" s="214">
        <v>100</v>
      </c>
      <c r="AH32" s="214"/>
      <c r="AI32" s="214">
        <v>100.00000000000001</v>
      </c>
      <c r="AJ32" s="214"/>
      <c r="AK32" s="214">
        <v>100</v>
      </c>
      <c r="AL32" s="214"/>
      <c r="AM32" s="214">
        <v>100.00000000000004</v>
      </c>
      <c r="AN32" s="214"/>
      <c r="AO32" s="214">
        <v>100.00000000000001</v>
      </c>
      <c r="AP32" s="214"/>
      <c r="AQ32" s="214">
        <v>99.999999999999986</v>
      </c>
      <c r="AR32" s="214"/>
      <c r="AS32" s="214">
        <v>99.999999999999986</v>
      </c>
      <c r="AT32" s="214"/>
      <c r="AU32" s="214">
        <f>SUM(AU33:AU40)</f>
        <v>100.00000000000003</v>
      </c>
      <c r="AV32" s="214"/>
      <c r="AW32" s="214">
        <f>SUM(AW33:AW40)</f>
        <v>100.00000000000001</v>
      </c>
      <c r="AX32" s="214"/>
      <c r="AY32" s="214">
        <f>SUM(AY33:AY40)</f>
        <v>99.999999999999986</v>
      </c>
      <c r="AZ32" s="214"/>
      <c r="BA32" s="214">
        <f t="shared" ref="BA32" si="12">SUM(BA33:BA40)</f>
        <v>100</v>
      </c>
    </row>
    <row r="33" spans="1:53" s="4" customFormat="1" ht="12">
      <c r="A33" s="114" t="s">
        <v>11</v>
      </c>
      <c r="B33" s="200">
        <v>157286</v>
      </c>
      <c r="C33" s="150"/>
      <c r="D33" s="200">
        <v>124342</v>
      </c>
      <c r="E33" s="150"/>
      <c r="F33" s="200">
        <v>97659.429372694853</v>
      </c>
      <c r="G33" s="62"/>
      <c r="H33" s="200">
        <v>104605.65633916498</v>
      </c>
      <c r="I33" s="62"/>
      <c r="J33" s="200">
        <v>173534.61769706471</v>
      </c>
      <c r="K33" s="62"/>
      <c r="L33" s="200">
        <v>206312.22331671929</v>
      </c>
      <c r="N33" s="200">
        <v>189601.6097607119</v>
      </c>
      <c r="P33" s="200">
        <v>281272.92198775243</v>
      </c>
      <c r="R33" s="200">
        <v>307475</v>
      </c>
      <c r="T33" s="200">
        <v>411910.19499153865</v>
      </c>
      <c r="V33" s="200">
        <v>500558.81692727428</v>
      </c>
      <c r="W33" s="15"/>
      <c r="X33" s="200">
        <v>490292</v>
      </c>
      <c r="Y33" s="15"/>
      <c r="Z33" s="200">
        <v>453231</v>
      </c>
      <c r="AA33" s="15"/>
      <c r="AB33" s="15"/>
      <c r="AC33" s="217">
        <v>36.240596306494169</v>
      </c>
      <c r="AD33" s="217"/>
      <c r="AE33" s="217">
        <v>37.132311220741677</v>
      </c>
      <c r="AF33" s="217"/>
      <c r="AG33" s="217">
        <v>36.89060173030834</v>
      </c>
      <c r="AH33" s="217"/>
      <c r="AI33" s="282">
        <v>29.210246065426748</v>
      </c>
      <c r="AJ33" s="282"/>
      <c r="AK33" s="282">
        <v>37.931261059229335</v>
      </c>
      <c r="AL33" s="282"/>
      <c r="AM33" s="282">
        <v>35.115585860070148</v>
      </c>
      <c r="AN33" s="282"/>
      <c r="AO33" s="282">
        <v>35.332199835246065</v>
      </c>
      <c r="AP33" s="282"/>
      <c r="AQ33" s="282">
        <v>50.7189045899296</v>
      </c>
      <c r="AR33" s="282"/>
      <c r="AS33" s="220">
        <v>55.921830383936857</v>
      </c>
      <c r="AT33" s="282"/>
      <c r="AU33" s="220">
        <f>T33/($T$32-$T$41)*100</f>
        <v>61.241020443430649</v>
      </c>
      <c r="AV33" s="220"/>
      <c r="AW33" s="220">
        <f>V33/SUM($V$33:$V$40)*100</f>
        <v>70.597549225768631</v>
      </c>
      <c r="AX33" s="220"/>
      <c r="AY33" s="220">
        <f>X33/SUM($X$33:$X$40)*100</f>
        <v>74.040235152887419</v>
      </c>
      <c r="AZ33" s="220"/>
      <c r="BA33" s="220">
        <f>Z33/SUM($Z$33:$Z$40)*100</f>
        <v>70.218076354611114</v>
      </c>
    </row>
    <row r="34" spans="1:53" s="4" customFormat="1" ht="12">
      <c r="A34" s="114" t="s">
        <v>12</v>
      </c>
      <c r="B34" s="200">
        <v>9220</v>
      </c>
      <c r="C34" s="150"/>
      <c r="D34" s="200">
        <v>8571</v>
      </c>
      <c r="E34" s="150"/>
      <c r="F34" s="200">
        <v>4750.8443914936906</v>
      </c>
      <c r="G34" s="62"/>
      <c r="H34" s="200">
        <v>4809.1853687412704</v>
      </c>
      <c r="I34" s="62"/>
      <c r="J34" s="200">
        <v>9716.2436092238549</v>
      </c>
      <c r="K34" s="62"/>
      <c r="L34" s="200">
        <v>12821.052207784554</v>
      </c>
      <c r="N34" s="200">
        <v>10369.977455845768</v>
      </c>
      <c r="O34" s="22"/>
      <c r="P34" s="200">
        <v>11005.362516772018</v>
      </c>
      <c r="Q34" s="22"/>
      <c r="R34" s="200">
        <v>8990</v>
      </c>
      <c r="S34" s="22"/>
      <c r="T34" s="200">
        <v>10515.795860296272</v>
      </c>
      <c r="U34" s="22"/>
      <c r="V34" s="200">
        <v>8985.3162540000012</v>
      </c>
      <c r="W34" s="15"/>
      <c r="X34" s="200">
        <v>5707.0320000000002</v>
      </c>
      <c r="Y34" s="15"/>
      <c r="Z34" s="200">
        <v>6551</v>
      </c>
      <c r="AA34" s="15"/>
      <c r="AB34" s="15"/>
      <c r="AC34" s="217">
        <v>2.1243994884851554</v>
      </c>
      <c r="AD34" s="217"/>
      <c r="AE34" s="217">
        <v>2.5595618493588401</v>
      </c>
      <c r="AF34" s="217"/>
      <c r="AG34" s="217">
        <v>16.83724806838854</v>
      </c>
      <c r="AH34" s="217"/>
      <c r="AI34" s="282">
        <v>1.3429243973166196</v>
      </c>
      <c r="AJ34" s="282"/>
      <c r="AK34" s="282">
        <v>2.1237801295641576</v>
      </c>
      <c r="AL34" s="282"/>
      <c r="AM34" s="282">
        <v>2.1822204830188325</v>
      </c>
      <c r="AN34" s="282"/>
      <c r="AO34" s="282">
        <v>1.9324420094288739</v>
      </c>
      <c r="AP34" s="55"/>
      <c r="AQ34" s="282">
        <v>1.9844780205684092</v>
      </c>
      <c r="AR34" s="55"/>
      <c r="AS34" s="220">
        <v>1.6350508338941128</v>
      </c>
      <c r="AT34" s="55"/>
      <c r="AU34" s="220">
        <f t="shared" ref="AU34:AU40" si="13">T34/($T$32-$T$41)*100</f>
        <v>1.5634428986944016</v>
      </c>
      <c r="AV34" s="22"/>
      <c r="AW34" s="220">
        <f t="shared" ref="AW34:AW40" si="14">V34/SUM($V$33:$V$40)*100</f>
        <v>1.2672662734118354</v>
      </c>
      <c r="AX34" s="220"/>
      <c r="AY34" s="220">
        <f t="shared" ref="AY34:AY40" si="15">X34/SUM($X$33:$X$40)*100</f>
        <v>0.86183333871458923</v>
      </c>
      <c r="AZ34" s="220"/>
      <c r="BA34" s="220">
        <f t="shared" ref="BA34:BA40" si="16">Z34/SUM($Z$33:$Z$40)*100</f>
        <v>1.0149319402226622</v>
      </c>
    </row>
    <row r="35" spans="1:53" s="4" customFormat="1" ht="12">
      <c r="A35" s="114" t="s">
        <v>13</v>
      </c>
      <c r="B35" s="200">
        <v>63926</v>
      </c>
      <c r="C35" s="150"/>
      <c r="D35" s="200">
        <v>55824</v>
      </c>
      <c r="E35" s="150"/>
      <c r="F35" s="200">
        <v>44573</v>
      </c>
      <c r="G35" s="62"/>
      <c r="H35" s="200">
        <v>59616.467105664691</v>
      </c>
      <c r="I35" s="62"/>
      <c r="J35" s="200">
        <v>56126.025217583287</v>
      </c>
      <c r="K35" s="62"/>
      <c r="L35" s="200">
        <v>82026.113118177513</v>
      </c>
      <c r="N35" s="200">
        <v>78794.953458356395</v>
      </c>
      <c r="O35" s="22"/>
      <c r="P35" s="200">
        <v>65922.630063542019</v>
      </c>
      <c r="Q35" s="22"/>
      <c r="R35" s="200">
        <v>71135</v>
      </c>
      <c r="S35" s="22"/>
      <c r="T35" s="200">
        <v>71294.232236943208</v>
      </c>
      <c r="U35" s="22"/>
      <c r="V35" s="200">
        <v>61909.125040000014</v>
      </c>
      <c r="W35" s="15"/>
      <c r="X35" s="200">
        <v>54549.89</v>
      </c>
      <c r="Y35" s="15"/>
      <c r="Z35" s="200">
        <v>58208</v>
      </c>
      <c r="AA35" s="15"/>
      <c r="AB35" s="15"/>
      <c r="AC35" s="217">
        <v>14.729323394891763</v>
      </c>
      <c r="AD35" s="217"/>
      <c r="AE35" s="217">
        <v>16.670747949901752</v>
      </c>
      <c r="AF35" s="217"/>
      <c r="AG35" s="217">
        <v>1.7946194182685362</v>
      </c>
      <c r="AH35" s="217"/>
      <c r="AI35" s="282">
        <v>16.647394936863371</v>
      </c>
      <c r="AJ35" s="282"/>
      <c r="AK35" s="282">
        <v>12.268047395946468</v>
      </c>
      <c r="AL35" s="282"/>
      <c r="AM35" s="282">
        <v>13.961339622361409</v>
      </c>
      <c r="AN35" s="282"/>
      <c r="AO35" s="282">
        <v>14.683414582361024</v>
      </c>
      <c r="AP35" s="55"/>
      <c r="AQ35" s="282">
        <v>11.887115051393396</v>
      </c>
      <c r="AR35" s="55"/>
      <c r="AS35" s="220">
        <v>12.937635269083172</v>
      </c>
      <c r="AT35" s="55"/>
      <c r="AU35" s="220">
        <f t="shared" si="13"/>
        <v>10.599717091272817</v>
      </c>
      <c r="AV35" s="22"/>
      <c r="AW35" s="220">
        <f t="shared" si="14"/>
        <v>8.7315063779421376</v>
      </c>
      <c r="AX35" s="220"/>
      <c r="AY35" s="220">
        <f t="shared" si="15"/>
        <v>8.2377168772163145</v>
      </c>
      <c r="AZ35" s="220"/>
      <c r="BA35" s="220">
        <f t="shared" si="16"/>
        <v>9.018036693097347</v>
      </c>
    </row>
    <row r="36" spans="1:53" s="4" customFormat="1" ht="12">
      <c r="A36" s="114" t="s">
        <v>14</v>
      </c>
      <c r="B36" s="200">
        <v>128003</v>
      </c>
      <c r="C36" s="150"/>
      <c r="D36" s="200">
        <v>98001</v>
      </c>
      <c r="E36" s="150"/>
      <c r="F36" s="200">
        <v>82000.171897448279</v>
      </c>
      <c r="G36" s="62"/>
      <c r="H36" s="200">
        <v>113402.6932210149</v>
      </c>
      <c r="I36" s="62"/>
      <c r="J36" s="200">
        <v>134893.5203874018</v>
      </c>
      <c r="K36" s="62"/>
      <c r="L36" s="200">
        <v>165858.88880330118</v>
      </c>
      <c r="N36" s="200">
        <v>153409.27253628738</v>
      </c>
      <c r="O36" s="22"/>
      <c r="P36" s="200">
        <v>116188.81906990535</v>
      </c>
      <c r="Q36" s="22"/>
      <c r="R36" s="200">
        <v>95335</v>
      </c>
      <c r="S36" s="22"/>
      <c r="T36" s="200">
        <v>103614.33440480866</v>
      </c>
      <c r="U36" s="22"/>
      <c r="V36" s="200">
        <v>77211.186685999986</v>
      </c>
      <c r="W36" s="144"/>
      <c r="X36" s="200">
        <v>58828.17</v>
      </c>
      <c r="Y36" s="144"/>
      <c r="Z36" s="200">
        <v>73515</v>
      </c>
      <c r="AA36" s="144"/>
      <c r="AB36" s="144"/>
      <c r="AC36" s="217">
        <v>29.493439015679545</v>
      </c>
      <c r="AD36" s="217"/>
      <c r="AE36" s="217">
        <v>29.266085730838377</v>
      </c>
      <c r="AF36" s="217"/>
      <c r="AG36" s="217">
        <v>30.975356939074782</v>
      </c>
      <c r="AH36" s="217"/>
      <c r="AI36" s="282">
        <v>31.666744317608369</v>
      </c>
      <c r="AJ36" s="282"/>
      <c r="AK36" s="282">
        <v>29.485075686426338</v>
      </c>
      <c r="AL36" s="282"/>
      <c r="AM36" s="282">
        <v>28.230184119954473</v>
      </c>
      <c r="AN36" s="282"/>
      <c r="AO36" s="282">
        <v>28.5877692740718</v>
      </c>
      <c r="AP36" s="55"/>
      <c r="AQ36" s="282">
        <v>20.951073381602377</v>
      </c>
      <c r="AR36" s="55"/>
      <c r="AS36" s="220">
        <v>17.338995689576777</v>
      </c>
      <c r="AT36" s="55"/>
      <c r="AU36" s="220">
        <f t="shared" si="13"/>
        <v>15.404929639208598</v>
      </c>
      <c r="AV36" s="22"/>
      <c r="AW36" s="220">
        <f t="shared" si="14"/>
        <v>10.889670441339673</v>
      </c>
      <c r="AX36" s="220"/>
      <c r="AY36" s="220">
        <f t="shared" si="15"/>
        <v>8.8837907622682746</v>
      </c>
      <c r="AZ36" s="220"/>
      <c r="BA36" s="220">
        <f t="shared" si="16"/>
        <v>11.389516346430927</v>
      </c>
    </row>
    <row r="37" spans="1:53" s="4" customFormat="1" ht="13.5">
      <c r="A37" s="79" t="s">
        <v>163</v>
      </c>
      <c r="B37" s="200">
        <v>7818</v>
      </c>
      <c r="C37" s="150"/>
      <c r="D37" s="200">
        <v>4223</v>
      </c>
      <c r="E37" s="150"/>
      <c r="F37" s="200">
        <v>7712</v>
      </c>
      <c r="G37" s="62"/>
      <c r="H37" s="200">
        <v>21187.378720065404</v>
      </c>
      <c r="I37" s="62"/>
      <c r="J37" s="200">
        <v>26534.8166253042</v>
      </c>
      <c r="K37" s="62"/>
      <c r="L37" s="200">
        <v>36105.289706069663</v>
      </c>
      <c r="N37" s="200">
        <v>29866.260069434484</v>
      </c>
      <c r="O37" s="22"/>
      <c r="P37" s="200">
        <v>18342.449022534456</v>
      </c>
      <c r="Q37" s="22"/>
      <c r="R37" s="200">
        <v>16700</v>
      </c>
      <c r="S37" s="22"/>
      <c r="T37" s="200">
        <v>17107.606312034346</v>
      </c>
      <c r="U37" s="22"/>
      <c r="V37" s="200">
        <v>15382.968026999999</v>
      </c>
      <c r="W37" s="144"/>
      <c r="X37" s="200">
        <v>13932.7</v>
      </c>
      <c r="Y37" s="144"/>
      <c r="Z37" s="200">
        <v>9621</v>
      </c>
      <c r="AA37" s="144"/>
      <c r="AB37" s="144"/>
      <c r="AC37" s="217">
        <v>1.8013617354638773</v>
      </c>
      <c r="AD37" s="217"/>
      <c r="AE37" s="217">
        <v>1.2611165196409269</v>
      </c>
      <c r="AF37" s="217"/>
      <c r="AG37" s="217">
        <v>6.1951268704132101</v>
      </c>
      <c r="AH37" s="217"/>
      <c r="AI37" s="282">
        <v>5.9163965654769406</v>
      </c>
      <c r="AJ37" s="282"/>
      <c r="AK37" s="282">
        <v>5.7999900534555815</v>
      </c>
      <c r="AL37" s="282"/>
      <c r="AM37" s="282">
        <v>6.1453382659245008</v>
      </c>
      <c r="AN37" s="282"/>
      <c r="AO37" s="282">
        <v>5.5655680900413422</v>
      </c>
      <c r="AP37" s="55"/>
      <c r="AQ37" s="282">
        <v>3.3074954935053484</v>
      </c>
      <c r="AR37" s="55"/>
      <c r="AS37" s="220">
        <v>3.0373024389356709</v>
      </c>
      <c r="AT37" s="55"/>
      <c r="AU37" s="220">
        <f t="shared" si="13"/>
        <v>2.5434846736798535</v>
      </c>
      <c r="AV37" s="22"/>
      <c r="AW37" s="220">
        <f t="shared" si="14"/>
        <v>2.1695748946968227</v>
      </c>
      <c r="AX37" s="220"/>
      <c r="AY37" s="220">
        <f t="shared" si="15"/>
        <v>2.1040122708806885</v>
      </c>
      <c r="AZ37" s="220"/>
      <c r="BA37" s="220">
        <f>Z37/SUM($Z$33:$Z$40)*100</f>
        <v>1.4905602498675368</v>
      </c>
    </row>
    <row r="38" spans="1:53" s="4" customFormat="1" ht="12">
      <c r="A38" s="114" t="s">
        <v>69</v>
      </c>
      <c r="B38" s="200">
        <v>27343</v>
      </c>
      <c r="C38" s="150"/>
      <c r="D38" s="200">
        <v>21777</v>
      </c>
      <c r="E38" s="150"/>
      <c r="F38" s="200">
        <v>16400</v>
      </c>
      <c r="G38" s="62"/>
      <c r="H38" s="200">
        <v>33078.813842602103</v>
      </c>
      <c r="I38" s="62"/>
      <c r="J38" s="200">
        <v>39462.590533209768</v>
      </c>
      <c r="K38" s="62"/>
      <c r="L38" s="200">
        <v>59150.867893616662</v>
      </c>
      <c r="N38" s="200">
        <v>48069.158690676319</v>
      </c>
      <c r="O38" s="22"/>
      <c r="P38" s="200">
        <v>32142.994398984531</v>
      </c>
      <c r="Q38" s="22"/>
      <c r="R38" s="200">
        <v>30712</v>
      </c>
      <c r="S38" s="22"/>
      <c r="T38" s="200">
        <v>36989.937376661597</v>
      </c>
      <c r="U38" s="22"/>
      <c r="V38" s="200">
        <v>33780.021693000002</v>
      </c>
      <c r="W38" s="144"/>
      <c r="X38" s="200">
        <v>28648.67</v>
      </c>
      <c r="Y38" s="144"/>
      <c r="Z38" s="200">
        <v>32314</v>
      </c>
      <c r="AA38" s="144"/>
      <c r="AB38" s="144"/>
      <c r="AC38" s="217">
        <v>6.3001578322830376</v>
      </c>
      <c r="AD38" s="217"/>
      <c r="AE38" s="217">
        <v>6.5032759763723567</v>
      </c>
      <c r="AF38" s="217"/>
      <c r="AG38" s="217">
        <v>2.9132879105402689</v>
      </c>
      <c r="AH38" s="217"/>
      <c r="AI38" s="282">
        <v>9.2369793920320333</v>
      </c>
      <c r="AJ38" s="282"/>
      <c r="AK38" s="282">
        <v>8.6257476661036883</v>
      </c>
      <c r="AL38" s="282"/>
      <c r="AM38" s="282">
        <v>10.067834793420285</v>
      </c>
      <c r="AN38" s="282"/>
      <c r="AO38" s="282">
        <v>8.9576724739552329</v>
      </c>
      <c r="AP38" s="55"/>
      <c r="AQ38" s="282">
        <v>5.7959986145688234</v>
      </c>
      <c r="AR38" s="55"/>
      <c r="AS38" s="220">
        <v>5.5857264972809784</v>
      </c>
      <c r="AT38" s="55"/>
      <c r="AU38" s="220">
        <f t="shared" si="13"/>
        <v>5.4995033835758438</v>
      </c>
      <c r="AV38" s="22"/>
      <c r="AW38" s="220">
        <f t="shared" si="14"/>
        <v>4.7642488028846035</v>
      </c>
      <c r="AX38" s="220"/>
      <c r="AY38" s="220">
        <f t="shared" si="15"/>
        <v>4.3263081258055838</v>
      </c>
      <c r="AZ38" s="220"/>
      <c r="BA38" s="220">
        <f t="shared" si="16"/>
        <v>5.0063365465356595</v>
      </c>
    </row>
    <row r="39" spans="1:53" s="4" customFormat="1" ht="12">
      <c r="A39" s="114" t="s">
        <v>70</v>
      </c>
      <c r="B39" s="200">
        <v>40252</v>
      </c>
      <c r="C39" s="150"/>
      <c r="D39" s="200">
        <v>22124</v>
      </c>
      <c r="E39" s="150"/>
      <c r="F39" s="200">
        <v>11164</v>
      </c>
      <c r="G39" s="62"/>
      <c r="H39" s="200">
        <v>21412.695327957739</v>
      </c>
      <c r="I39" s="62"/>
      <c r="J39" s="200">
        <v>17229.808870013661</v>
      </c>
      <c r="K39" s="62"/>
      <c r="L39" s="200">
        <v>25248.792215410493</v>
      </c>
      <c r="N39" s="200">
        <v>26460.829879805624</v>
      </c>
      <c r="O39" s="22"/>
      <c r="P39" s="200">
        <v>29696.977567839374</v>
      </c>
      <c r="Q39" s="22"/>
      <c r="R39" s="200">
        <v>19483</v>
      </c>
      <c r="S39" s="22"/>
      <c r="T39" s="200">
        <v>21172.946886808539</v>
      </c>
      <c r="U39" s="22"/>
      <c r="V39" s="200">
        <v>10968.548714999999</v>
      </c>
      <c r="W39" s="144"/>
      <c r="X39" s="200">
        <v>9392.223</v>
      </c>
      <c r="Y39" s="144"/>
      <c r="Z39" s="200">
        <v>11908</v>
      </c>
      <c r="AA39" s="144"/>
      <c r="AB39" s="144"/>
      <c r="AC39" s="217">
        <v>9.2745475282542831</v>
      </c>
      <c r="AD39" s="217"/>
      <c r="AE39" s="217">
        <v>6.6069007531460722</v>
      </c>
      <c r="AF39" s="217"/>
      <c r="AG39" s="217">
        <v>4.2171945865026936</v>
      </c>
      <c r="AH39" s="217"/>
      <c r="AI39" s="282">
        <v>5.9793143252759213</v>
      </c>
      <c r="AJ39" s="282"/>
      <c r="AK39" s="282">
        <v>3.7660980092744221</v>
      </c>
      <c r="AL39" s="282"/>
      <c r="AM39" s="282">
        <v>4.2974968552503929</v>
      </c>
      <c r="AN39" s="282"/>
      <c r="AO39" s="282">
        <v>4.9309672544429572</v>
      </c>
      <c r="AP39" s="55"/>
      <c r="AQ39" s="282">
        <v>5.35493484843205</v>
      </c>
      <c r="AR39" s="55"/>
      <c r="AS39" s="220">
        <v>3.5434588872924362</v>
      </c>
      <c r="AT39" s="55"/>
      <c r="AU39" s="220">
        <f t="shared" si="13"/>
        <v>3.1479018701378552</v>
      </c>
      <c r="AV39" s="22"/>
      <c r="AW39" s="220">
        <f t="shared" si="14"/>
        <v>1.5469763625299573</v>
      </c>
      <c r="AX39" s="220"/>
      <c r="AY39" s="220">
        <f t="shared" si="15"/>
        <v>1.4183433536104153</v>
      </c>
      <c r="AZ39" s="220"/>
      <c r="BA39" s="220">
        <f t="shared" si="16"/>
        <v>1.8448801013847445</v>
      </c>
    </row>
    <row r="40" spans="1:53" s="4" customFormat="1" ht="12">
      <c r="A40" s="114" t="s">
        <v>128</v>
      </c>
      <c r="B40" s="200">
        <v>157</v>
      </c>
      <c r="C40" s="150" t="s">
        <v>71</v>
      </c>
      <c r="D40" s="200">
        <v>0</v>
      </c>
      <c r="E40" s="150"/>
      <c r="F40" s="200">
        <v>467</v>
      </c>
      <c r="G40" s="62" t="s">
        <v>71</v>
      </c>
      <c r="H40" s="200">
        <v>0</v>
      </c>
      <c r="I40" s="62"/>
      <c r="J40" s="200">
        <v>0</v>
      </c>
      <c r="K40" s="55"/>
      <c r="L40" s="200">
        <v>0</v>
      </c>
      <c r="M40" s="22"/>
      <c r="N40" s="200">
        <v>53.482679999999995</v>
      </c>
      <c r="O40" s="4" t="s">
        <v>71</v>
      </c>
      <c r="P40" s="200">
        <v>0</v>
      </c>
      <c r="R40" s="200">
        <v>0</v>
      </c>
      <c r="T40" s="200">
        <v>0</v>
      </c>
      <c r="V40" s="200">
        <v>235.45247499999999</v>
      </c>
      <c r="W40" s="4" t="s">
        <v>71</v>
      </c>
      <c r="X40" s="200">
        <v>846.02329999999995</v>
      </c>
      <c r="Y40" s="4" t="s">
        <v>71</v>
      </c>
      <c r="Z40" s="200">
        <v>114</v>
      </c>
      <c r="AA40" s="4" t="s">
        <v>71</v>
      </c>
      <c r="AC40" s="217">
        <v>3.6174698448174558E-2</v>
      </c>
      <c r="AD40" s="217"/>
      <c r="AE40" s="217">
        <v>0</v>
      </c>
      <c r="AF40" s="217"/>
      <c r="AG40" s="217">
        <v>0.17656447650362855</v>
      </c>
      <c r="AH40" s="217"/>
      <c r="AI40" s="217">
        <v>0</v>
      </c>
      <c r="AJ40" s="217"/>
      <c r="AK40" s="217">
        <v>0</v>
      </c>
      <c r="AL40" s="217"/>
      <c r="AM40" s="217">
        <v>0</v>
      </c>
      <c r="AN40" s="217"/>
      <c r="AO40" s="217">
        <v>9.9664804527207235E-3</v>
      </c>
      <c r="AP40" s="55"/>
      <c r="AQ40" s="217">
        <v>0</v>
      </c>
      <c r="AR40" s="55"/>
      <c r="AS40" s="220">
        <v>0</v>
      </c>
      <c r="AT40" s="55"/>
      <c r="AU40" s="220">
        <f t="shared" si="13"/>
        <v>0</v>
      </c>
      <c r="AW40" s="220">
        <f t="shared" si="14"/>
        <v>3.3207621426347991E-2</v>
      </c>
      <c r="AX40" s="220"/>
      <c r="AY40" s="220">
        <f t="shared" si="15"/>
        <v>0.12776011861670558</v>
      </c>
      <c r="AZ40" s="220"/>
      <c r="BA40" s="220">
        <f t="shared" si="16"/>
        <v>1.7661767850005113E-2</v>
      </c>
    </row>
    <row r="41" spans="1:53" s="3" customFormat="1" ht="13.5">
      <c r="A41" s="79" t="s">
        <v>129</v>
      </c>
      <c r="B41" s="200">
        <v>4382</v>
      </c>
      <c r="C41" s="150" t="s">
        <v>71</v>
      </c>
      <c r="D41" s="200">
        <v>1445</v>
      </c>
      <c r="E41" s="150" t="s">
        <v>71</v>
      </c>
      <c r="F41" s="200">
        <v>2771</v>
      </c>
      <c r="G41" s="62" t="s">
        <v>71</v>
      </c>
      <c r="H41" s="200">
        <v>586.20190396707233</v>
      </c>
      <c r="I41" s="62" t="s">
        <v>71</v>
      </c>
      <c r="J41" s="200">
        <v>290.72756197221383</v>
      </c>
      <c r="K41" s="62" t="s">
        <v>71</v>
      </c>
      <c r="L41" s="200">
        <v>0</v>
      </c>
      <c r="M41" s="28"/>
      <c r="N41" s="200">
        <v>25.930439999999997</v>
      </c>
      <c r="O41" s="4" t="s">
        <v>71</v>
      </c>
      <c r="P41" s="200">
        <v>63.431782266666673</v>
      </c>
      <c r="Q41" s="4" t="s">
        <v>71</v>
      </c>
      <c r="R41" s="200">
        <v>520</v>
      </c>
      <c r="S41" s="4" t="s">
        <v>71</v>
      </c>
      <c r="T41" s="200">
        <v>1340.6474382413364</v>
      </c>
      <c r="U41" s="4" t="s">
        <v>71</v>
      </c>
      <c r="V41" s="200">
        <v>7537.9650155952077</v>
      </c>
      <c r="W41" s="90"/>
      <c r="X41" s="200">
        <v>10859.66</v>
      </c>
      <c r="Y41" s="90"/>
      <c r="Z41" s="200">
        <v>11155</v>
      </c>
      <c r="AA41" s="90"/>
      <c r="AB41" s="90"/>
      <c r="AC41" s="216" t="s">
        <v>80</v>
      </c>
      <c r="AD41" s="220"/>
      <c r="AE41" s="216" t="s">
        <v>80</v>
      </c>
      <c r="AF41" s="220"/>
      <c r="AG41" s="216" t="s">
        <v>80</v>
      </c>
      <c r="AH41" s="216"/>
      <c r="AI41" s="216" t="s">
        <v>80</v>
      </c>
      <c r="AJ41" s="223"/>
      <c r="AK41" s="216" t="s">
        <v>80</v>
      </c>
      <c r="AL41" s="216"/>
      <c r="AM41" s="216">
        <v>0</v>
      </c>
      <c r="AN41" s="216"/>
      <c r="AO41" s="216" t="s">
        <v>80</v>
      </c>
      <c r="AP41" s="65"/>
      <c r="AQ41" s="216" t="s">
        <v>80</v>
      </c>
      <c r="AR41" s="65"/>
      <c r="AS41" s="216" t="s">
        <v>80</v>
      </c>
      <c r="AT41" s="65"/>
      <c r="AU41" s="216" t="s">
        <v>80</v>
      </c>
      <c r="AV41" s="4"/>
      <c r="AW41" s="216" t="s">
        <v>80</v>
      </c>
      <c r="AX41" s="216"/>
      <c r="AY41" s="216" t="s">
        <v>80</v>
      </c>
      <c r="AZ41" s="216"/>
      <c r="BA41" s="216" t="s">
        <v>80</v>
      </c>
    </row>
    <row r="42" spans="1:53" s="4" customFormat="1" ht="6.6" customHeight="1">
      <c r="A42" s="23"/>
      <c r="B42" s="197"/>
      <c r="C42" s="150"/>
      <c r="D42" s="197"/>
      <c r="E42" s="150"/>
      <c r="F42" s="200"/>
      <c r="G42" s="62"/>
      <c r="H42" s="197"/>
      <c r="I42" s="62"/>
      <c r="J42" s="197"/>
      <c r="K42" s="62"/>
      <c r="L42" s="197"/>
      <c r="M42" s="22"/>
      <c r="N42" s="197"/>
      <c r="O42" s="22"/>
      <c r="P42" s="197"/>
      <c r="Q42" s="22"/>
      <c r="R42" s="197"/>
      <c r="S42" s="22"/>
      <c r="T42" s="22"/>
      <c r="U42" s="22"/>
      <c r="V42" s="22"/>
      <c r="W42" s="55"/>
      <c r="X42" s="55"/>
      <c r="Y42" s="55"/>
      <c r="Z42" s="55"/>
      <c r="AA42" s="55"/>
      <c r="AB42" s="55"/>
      <c r="AC42" s="216"/>
      <c r="AD42" s="217"/>
      <c r="AE42" s="216"/>
      <c r="AF42" s="217"/>
      <c r="AG42" s="216"/>
      <c r="AH42" s="216"/>
      <c r="AI42" s="217"/>
      <c r="AJ42" s="217"/>
      <c r="AK42" s="217"/>
      <c r="AL42" s="217"/>
      <c r="AM42" s="217"/>
      <c r="AN42" s="217"/>
      <c r="AO42" s="217"/>
      <c r="AP42" s="62"/>
      <c r="AQ42" s="217"/>
      <c r="AR42" s="62"/>
      <c r="AS42" s="217"/>
      <c r="AT42" s="62"/>
      <c r="AU42" s="22"/>
      <c r="AV42" s="22"/>
      <c r="AW42" s="22"/>
      <c r="AX42" s="22"/>
    </row>
    <row r="43" spans="1:53" s="38" customFormat="1" ht="12">
      <c r="A43" s="46" t="s">
        <v>143</v>
      </c>
      <c r="B43" s="201">
        <v>438387</v>
      </c>
      <c r="C43" s="182"/>
      <c r="D43" s="201">
        <v>336307</v>
      </c>
      <c r="E43" s="182"/>
      <c r="F43" s="201">
        <v>267497.35175045714</v>
      </c>
      <c r="G43" s="67"/>
      <c r="H43" s="201">
        <v>358699.09182917816</v>
      </c>
      <c r="I43" s="67"/>
      <c r="J43" s="201">
        <v>457788.35050177359</v>
      </c>
      <c r="K43" s="67"/>
      <c r="L43" s="201">
        <v>587523.22726107913</v>
      </c>
      <c r="M43" s="29"/>
      <c r="N43" s="201">
        <v>536651.4749711178</v>
      </c>
      <c r="O43" s="29"/>
      <c r="P43" s="201">
        <v>554635.58640959684</v>
      </c>
      <c r="Q43" s="29"/>
      <c r="R43" s="201">
        <v>550350</v>
      </c>
      <c r="S43" s="29"/>
      <c r="T43" s="201">
        <f>SUM(T44:T52)</f>
        <v>673945.69550733292</v>
      </c>
      <c r="U43" s="201"/>
      <c r="V43" s="201">
        <f>SUM(V44:V52)</f>
        <v>716569.40083286969</v>
      </c>
      <c r="W43" s="201"/>
      <c r="X43" s="201">
        <f t="shared" ref="X43:Z43" si="17">SUM(X44:X52)</f>
        <v>673056</v>
      </c>
      <c r="Y43" s="201"/>
      <c r="Z43" s="201">
        <f t="shared" si="17"/>
        <v>656617</v>
      </c>
      <c r="AA43" s="201"/>
      <c r="AB43" s="201"/>
      <c r="AC43" s="214">
        <v>100</v>
      </c>
      <c r="AD43" s="214"/>
      <c r="AE43" s="214">
        <v>100</v>
      </c>
      <c r="AF43" s="214"/>
      <c r="AG43" s="214">
        <v>100.00000000000001</v>
      </c>
      <c r="AH43" s="214"/>
      <c r="AI43" s="214">
        <v>99.999999999999972</v>
      </c>
      <c r="AJ43" s="214"/>
      <c r="AK43" s="214">
        <v>100.00000000000001</v>
      </c>
      <c r="AL43" s="214"/>
      <c r="AM43" s="214">
        <v>99.999999999999986</v>
      </c>
      <c r="AN43" s="214"/>
      <c r="AO43" s="214">
        <v>100</v>
      </c>
      <c r="AP43" s="67"/>
      <c r="AQ43" s="214">
        <v>100</v>
      </c>
      <c r="AR43" s="67"/>
      <c r="AS43" s="214">
        <v>100</v>
      </c>
      <c r="AT43" s="67"/>
      <c r="AU43" s="214">
        <f>SUM(AU44:AU51)</f>
        <v>100</v>
      </c>
      <c r="AV43" s="214"/>
      <c r="AW43" s="214">
        <f t="shared" ref="AW43:BA43" si="18">SUM(AW44:AW51)</f>
        <v>99.999999999999957</v>
      </c>
      <c r="AX43" s="214"/>
      <c r="AY43" s="214">
        <f t="shared" si="18"/>
        <v>100.00000000000001</v>
      </c>
      <c r="AZ43" s="214"/>
      <c r="BA43" s="214">
        <f t="shared" si="18"/>
        <v>100</v>
      </c>
    </row>
    <row r="44" spans="1:53" s="4" customFormat="1" ht="12">
      <c r="A44" s="337" t="s">
        <v>8</v>
      </c>
      <c r="B44" s="200">
        <v>148313</v>
      </c>
      <c r="C44" s="150"/>
      <c r="D44" s="200">
        <v>118645</v>
      </c>
      <c r="E44" s="150"/>
      <c r="F44" s="200">
        <v>94517.370021304785</v>
      </c>
      <c r="G44" s="62"/>
      <c r="H44" s="200">
        <v>103401.60190759144</v>
      </c>
      <c r="I44" s="62"/>
      <c r="J44" s="200">
        <v>171894.82031463136</v>
      </c>
      <c r="K44" s="62"/>
      <c r="L44" s="200">
        <v>202330.11783496768</v>
      </c>
      <c r="M44" s="22"/>
      <c r="N44" s="200">
        <v>187161.9044478701</v>
      </c>
      <c r="O44" s="22"/>
      <c r="P44" s="200">
        <v>278105.08284207684</v>
      </c>
      <c r="Q44" s="22"/>
      <c r="R44" s="200">
        <v>302761</v>
      </c>
      <c r="S44" s="22"/>
      <c r="T44" s="200">
        <v>411216.03645113349</v>
      </c>
      <c r="U44" s="22"/>
      <c r="V44" s="200">
        <v>499382.37057980639</v>
      </c>
      <c r="W44" s="90"/>
      <c r="X44" s="200">
        <v>490340</v>
      </c>
      <c r="Y44" s="90"/>
      <c r="Z44" s="200">
        <v>459734</v>
      </c>
      <c r="AA44" s="90"/>
      <c r="AB44" s="90"/>
      <c r="AC44" s="220">
        <v>34.111174742923644</v>
      </c>
      <c r="AD44" s="217"/>
      <c r="AE44" s="220">
        <v>35.430272733516688</v>
      </c>
      <c r="AF44" s="217"/>
      <c r="AG44" s="220">
        <v>35.703696780221357</v>
      </c>
      <c r="AH44" s="220"/>
      <c r="AI44" s="220">
        <v>28.874024034484215</v>
      </c>
      <c r="AJ44" s="220"/>
      <c r="AK44" s="220">
        <v>37.572833539563483</v>
      </c>
      <c r="AL44" s="220"/>
      <c r="AM44" s="220">
        <v>34.437807468173126</v>
      </c>
      <c r="AN44" s="220"/>
      <c r="AO44" s="220">
        <v>34.877561524098667</v>
      </c>
      <c r="AP44" s="62"/>
      <c r="AQ44" s="220">
        <v>50.147682410950132</v>
      </c>
      <c r="AR44" s="62"/>
      <c r="AS44" s="220">
        <v>55.020744474954888</v>
      </c>
      <c r="AT44" s="62"/>
      <c r="AU44" s="220">
        <f>T44/($T$43-$T$52)*100</f>
        <v>61.050590618785286</v>
      </c>
      <c r="AV44" s="220"/>
      <c r="AW44" s="220">
        <f>V44/SUM($V$44:$V$51)*100</f>
        <v>70.110117065124214</v>
      </c>
      <c r="AX44" s="220"/>
      <c r="AY44" s="220">
        <f t="shared" ref="AY44:AY51" si="19">X44/SUM($X$44:$X$51)*100</f>
        <v>73.338318875261749</v>
      </c>
      <c r="AZ44" s="220"/>
      <c r="BA44" s="220">
        <f>Z44/SUM($Z$44:$Z$51)*100</f>
        <v>70.336371786751357</v>
      </c>
    </row>
    <row r="45" spans="1:53" s="4" customFormat="1" ht="12">
      <c r="A45" s="337" t="s">
        <v>9</v>
      </c>
      <c r="B45" s="200">
        <v>27248</v>
      </c>
      <c r="C45" s="150"/>
      <c r="D45" s="200">
        <v>19228</v>
      </c>
      <c r="E45" s="150"/>
      <c r="F45" s="200">
        <v>10314.428139924763</v>
      </c>
      <c r="G45" s="62"/>
      <c r="H45" s="200">
        <v>9517.4185018447533</v>
      </c>
      <c r="I45" s="62"/>
      <c r="J45" s="200">
        <v>17983.988380685008</v>
      </c>
      <c r="K45" s="62"/>
      <c r="L45" s="200">
        <v>25805.313881425525</v>
      </c>
      <c r="M45" s="22"/>
      <c r="N45" s="200">
        <v>19968.31267595508</v>
      </c>
      <c r="O45" s="22"/>
      <c r="P45" s="200">
        <v>28124.047892335242</v>
      </c>
      <c r="Q45" s="22"/>
      <c r="R45" s="200">
        <v>21206</v>
      </c>
      <c r="S45" s="22"/>
      <c r="T45" s="200">
        <v>13634.297185193922</v>
      </c>
      <c r="U45" s="22"/>
      <c r="V45" s="200">
        <v>10908.155660999997</v>
      </c>
      <c r="W45" s="90"/>
      <c r="X45" s="200">
        <v>8436</v>
      </c>
      <c r="Y45" s="90"/>
      <c r="Z45" s="200">
        <v>7414</v>
      </c>
      <c r="AA45" s="90"/>
      <c r="AB45" s="90"/>
      <c r="AC45" s="220">
        <v>6.2668902213237105</v>
      </c>
      <c r="AD45" s="217"/>
      <c r="AE45" s="220">
        <v>5.7419468508580973</v>
      </c>
      <c r="AF45" s="217"/>
      <c r="AG45" s="220">
        <v>3.8962490670894421</v>
      </c>
      <c r="AH45" s="220"/>
      <c r="AI45" s="220">
        <v>2.6576587354430017</v>
      </c>
      <c r="AJ45" s="220"/>
      <c r="AK45" s="220">
        <v>3.9309468462640265</v>
      </c>
      <c r="AL45" s="220"/>
      <c r="AM45" s="220">
        <v>4.392220202378204</v>
      </c>
      <c r="AN45" s="220"/>
      <c r="AO45" s="220">
        <v>3.7210887330014457</v>
      </c>
      <c r="AP45" s="62"/>
      <c r="AQ45" s="220">
        <v>5.0713054482936437</v>
      </c>
      <c r="AR45" s="62"/>
      <c r="AS45" s="220">
        <v>3.8537655356399712</v>
      </c>
      <c r="AT45" s="62"/>
      <c r="AU45" s="220">
        <f t="shared" ref="AU45:AU51" si="20">T45/($T$43-$T$52)*100</f>
        <v>2.0241960965621195</v>
      </c>
      <c r="AV45" s="22"/>
      <c r="AW45" s="220">
        <f t="shared" ref="AW45:AW51" si="21">V45/SUM($V$44:$V$51)*100</f>
        <v>1.5314358603996592</v>
      </c>
      <c r="AX45" s="220"/>
      <c r="AY45" s="220">
        <f t="shared" si="19"/>
        <v>1.2617409512414</v>
      </c>
      <c r="AZ45" s="220"/>
      <c r="BA45" s="220">
        <f t="shared" ref="BA45:BA49" si="22">Z45/SUM($Z$44:$Z$51)*100</f>
        <v>1.1342947452809116</v>
      </c>
    </row>
    <row r="46" spans="1:53" s="4" customFormat="1" ht="12">
      <c r="A46" s="337" t="s">
        <v>10</v>
      </c>
      <c r="B46" s="200">
        <v>63487</v>
      </c>
      <c r="C46" s="150"/>
      <c r="D46" s="200">
        <v>55633</v>
      </c>
      <c r="E46" s="150"/>
      <c r="F46" s="200">
        <v>44370.191434258988</v>
      </c>
      <c r="G46" s="62"/>
      <c r="H46" s="200">
        <v>58833.492684778277</v>
      </c>
      <c r="I46" s="62"/>
      <c r="J46" s="200">
        <v>56163.206725812386</v>
      </c>
      <c r="K46" s="62"/>
      <c r="L46" s="200">
        <v>81517.047047450251</v>
      </c>
      <c r="M46" s="22"/>
      <c r="N46" s="200">
        <v>78386.17726911635</v>
      </c>
      <c r="O46" s="22"/>
      <c r="P46" s="200">
        <v>64914.723943394172</v>
      </c>
      <c r="Q46" s="22"/>
      <c r="R46" s="200">
        <v>69747</v>
      </c>
      <c r="S46" s="22"/>
      <c r="T46" s="200">
        <v>69985.086973016005</v>
      </c>
      <c r="U46" s="22"/>
      <c r="V46" s="200">
        <v>62438.729801000016</v>
      </c>
      <c r="W46" s="90"/>
      <c r="X46" s="200">
        <v>55438</v>
      </c>
      <c r="Y46" s="90"/>
      <c r="Z46" s="200">
        <v>56080</v>
      </c>
      <c r="AA46" s="90"/>
      <c r="AB46" s="90"/>
      <c r="AC46" s="220">
        <v>14.601661020301615</v>
      </c>
      <c r="AD46" s="217"/>
      <c r="AE46" s="220">
        <v>16.613362240159585</v>
      </c>
      <c r="AF46" s="217"/>
      <c r="AG46" s="220">
        <v>16.76072726835368</v>
      </c>
      <c r="AH46" s="220"/>
      <c r="AI46" s="220">
        <v>16.42875594259262</v>
      </c>
      <c r="AJ46" s="220"/>
      <c r="AK46" s="220">
        <v>12.276174543797023</v>
      </c>
      <c r="AL46" s="220"/>
      <c r="AM46" s="220">
        <v>13.874693504028279</v>
      </c>
      <c r="AN46" s="220"/>
      <c r="AO46" s="220">
        <v>14.60723926916433</v>
      </c>
      <c r="AP46" s="62"/>
      <c r="AQ46" s="220">
        <v>11.705370239336405</v>
      </c>
      <c r="AR46" s="62"/>
      <c r="AS46" s="220">
        <v>12.675119532881309</v>
      </c>
      <c r="AT46" s="62"/>
      <c r="AU46" s="220">
        <f t="shared" si="20"/>
        <v>10.390234123851874</v>
      </c>
      <c r="AV46" s="22"/>
      <c r="AW46" s="220">
        <f t="shared" si="21"/>
        <v>8.7660015924534687</v>
      </c>
      <c r="AX46" s="220"/>
      <c r="AY46" s="220">
        <f t="shared" si="19"/>
        <v>8.2916542028118467</v>
      </c>
      <c r="AZ46" s="220"/>
      <c r="BA46" s="220">
        <f t="shared" si="22"/>
        <v>8.5798825620924628</v>
      </c>
    </row>
    <row r="47" spans="1:53" s="4" customFormat="1" ht="12">
      <c r="A47" s="326" t="s">
        <v>5</v>
      </c>
      <c r="B47" s="200">
        <v>19756</v>
      </c>
      <c r="C47" s="150"/>
      <c r="D47" s="200">
        <v>8469</v>
      </c>
      <c r="E47" s="150"/>
      <c r="F47" s="200">
        <v>4564.838991346789</v>
      </c>
      <c r="G47" s="62"/>
      <c r="H47" s="200">
        <v>7628.4614410975919</v>
      </c>
      <c r="I47" s="62"/>
      <c r="J47" s="200">
        <v>11633.888683552559</v>
      </c>
      <c r="K47" s="62"/>
      <c r="L47" s="200">
        <v>17295.573970020607</v>
      </c>
      <c r="M47" s="22"/>
      <c r="N47" s="200">
        <v>13762.82064955713</v>
      </c>
      <c r="O47" s="22"/>
      <c r="P47" s="200">
        <v>10160.464813776685</v>
      </c>
      <c r="Q47" s="22"/>
      <c r="R47" s="200">
        <v>10318</v>
      </c>
      <c r="S47" s="22"/>
      <c r="T47" s="200">
        <v>10498.532894215206</v>
      </c>
      <c r="U47" s="22"/>
      <c r="V47" s="200">
        <v>21659.079380000006</v>
      </c>
      <c r="W47" s="6"/>
      <c r="X47" s="200">
        <v>16495</v>
      </c>
      <c r="Y47" s="6"/>
      <c r="Z47" s="200">
        <v>41251</v>
      </c>
      <c r="AA47" s="6"/>
      <c r="AB47" s="6"/>
      <c r="AC47" s="220">
        <v>4.5437714038634471</v>
      </c>
      <c r="AD47" s="217"/>
      <c r="AE47" s="220">
        <v>2.5290486727645738</v>
      </c>
      <c r="AF47" s="217"/>
      <c r="AG47" s="220">
        <v>1.7243563501697117</v>
      </c>
      <c r="AH47" s="220"/>
      <c r="AI47" s="220">
        <v>2.1301834297812436</v>
      </c>
      <c r="AJ47" s="220"/>
      <c r="AK47" s="220">
        <v>2.5429397007125814</v>
      </c>
      <c r="AL47" s="220"/>
      <c r="AM47" s="220">
        <v>2.9438110984393355</v>
      </c>
      <c r="AN47" s="220"/>
      <c r="AO47" s="220">
        <v>2.5646972623307636</v>
      </c>
      <c r="AP47" s="62"/>
      <c r="AQ47" s="220">
        <v>1.8321267537502799</v>
      </c>
      <c r="AR47" s="62"/>
      <c r="AS47" s="220">
        <v>1.8750897291678403</v>
      </c>
      <c r="AT47" s="62"/>
      <c r="AU47" s="220">
        <f t="shared" si="20"/>
        <v>1.5586494129801511</v>
      </c>
      <c r="AV47" s="22"/>
      <c r="AW47" s="220">
        <f t="shared" si="21"/>
        <v>3.040797353522001</v>
      </c>
      <c r="AX47" s="220"/>
      <c r="AY47" s="220">
        <f t="shared" si="19"/>
        <v>2.46709542327251</v>
      </c>
      <c r="AZ47" s="220"/>
      <c r="BA47" s="220">
        <f t="shared" si="22"/>
        <v>6.3111400779043549</v>
      </c>
    </row>
    <row r="48" spans="1:53" s="4" customFormat="1" ht="12">
      <c r="A48" s="337" t="s">
        <v>6</v>
      </c>
      <c r="B48" s="200">
        <v>108435</v>
      </c>
      <c r="C48" s="150"/>
      <c r="D48" s="200">
        <v>91067</v>
      </c>
      <c r="E48" s="150"/>
      <c r="F48" s="200">
        <v>77602.707878776739</v>
      </c>
      <c r="G48" s="62"/>
      <c r="H48" s="200">
        <v>105858.65758682674</v>
      </c>
      <c r="I48" s="62"/>
      <c r="J48" s="200">
        <v>124897.72051335839</v>
      </c>
      <c r="K48" s="62"/>
      <c r="L48" s="200">
        <v>150697.12804762731</v>
      </c>
      <c r="M48" s="22"/>
      <c r="N48" s="200">
        <v>141166.96071024306</v>
      </c>
      <c r="O48" s="22"/>
      <c r="P48" s="200">
        <v>108903.93393124347</v>
      </c>
      <c r="Q48" s="22"/>
      <c r="R48" s="200">
        <v>87644</v>
      </c>
      <c r="S48" s="22"/>
      <c r="T48" s="200">
        <v>92593.121530239689</v>
      </c>
      <c r="U48" s="22"/>
      <c r="V48" s="200">
        <v>56737.033760000006</v>
      </c>
      <c r="W48" s="6"/>
      <c r="X48" s="200">
        <v>44156</v>
      </c>
      <c r="Y48" s="6"/>
      <c r="Z48" s="200">
        <v>33926</v>
      </c>
      <c r="AA48" s="6"/>
      <c r="AB48" s="6"/>
      <c r="AC48" s="220">
        <v>24.939453947050666</v>
      </c>
      <c r="AD48" s="217"/>
      <c r="AE48" s="220">
        <v>27.194813494232072</v>
      </c>
      <c r="AF48" s="217"/>
      <c r="AG48" s="220">
        <v>29.314226060282955</v>
      </c>
      <c r="AH48" s="220"/>
      <c r="AI48" s="220">
        <v>29.560136081372118</v>
      </c>
      <c r="AJ48" s="220"/>
      <c r="AK48" s="220">
        <v>27.300190044876526</v>
      </c>
      <c r="AL48" s="220"/>
      <c r="AM48" s="220">
        <v>25.64956091185509</v>
      </c>
      <c r="AN48" s="220"/>
      <c r="AO48" s="220">
        <v>26.306418348680953</v>
      </c>
      <c r="AP48" s="62"/>
      <c r="AQ48" s="220">
        <v>19.637468816736103</v>
      </c>
      <c r="AR48" s="62"/>
      <c r="AS48" s="220">
        <v>15.927540630275846</v>
      </c>
      <c r="AT48" s="62"/>
      <c r="AU48" s="220">
        <f t="shared" si="20"/>
        <v>13.74670308444999</v>
      </c>
      <c r="AV48" s="22"/>
      <c r="AW48" s="220">
        <f t="shared" si="21"/>
        <v>7.965519636231944</v>
      </c>
      <c r="AX48" s="220"/>
      <c r="AY48" s="220">
        <f t="shared" si="19"/>
        <v>6.6042476817230034</v>
      </c>
      <c r="AZ48" s="220"/>
      <c r="BA48" s="220">
        <f t="shared" si="22"/>
        <v>5.1904617653628549</v>
      </c>
    </row>
    <row r="49" spans="1:54" s="4" customFormat="1" ht="12">
      <c r="A49" s="337" t="s">
        <v>7</v>
      </c>
      <c r="B49" s="200">
        <v>25275</v>
      </c>
      <c r="C49" s="150"/>
      <c r="D49" s="200">
        <v>21923</v>
      </c>
      <c r="E49" s="150"/>
      <c r="F49" s="200">
        <v>16222.841256976913</v>
      </c>
      <c r="G49" s="62"/>
      <c r="H49" s="200">
        <v>32964.739663121421</v>
      </c>
      <c r="I49" s="62"/>
      <c r="J49" s="200">
        <v>39267.70423909041</v>
      </c>
      <c r="K49" s="62"/>
      <c r="L49" s="200">
        <v>58991.490094694156</v>
      </c>
      <c r="M49" s="22"/>
      <c r="N49" s="200">
        <v>48130.37160972393</v>
      </c>
      <c r="O49" s="22"/>
      <c r="P49" s="200">
        <v>32410.915222222622</v>
      </c>
      <c r="Q49" s="22"/>
      <c r="R49" s="200">
        <v>30711</v>
      </c>
      <c r="S49" s="22"/>
      <c r="T49" s="200">
        <v>25561.125162745302</v>
      </c>
      <c r="U49" s="22"/>
      <c r="V49" s="200">
        <v>18379.328008999997</v>
      </c>
      <c r="W49" s="90"/>
      <c r="X49" s="200">
        <v>19395</v>
      </c>
      <c r="Y49" s="90"/>
      <c r="Z49" s="200">
        <v>16971</v>
      </c>
      <c r="AA49" s="90"/>
      <c r="AB49" s="90"/>
      <c r="AC49" s="220">
        <v>5.813111066645507</v>
      </c>
      <c r="AD49" s="217"/>
      <c r="AE49" s="220">
        <v>6.5467391726316855</v>
      </c>
      <c r="AF49" s="217"/>
      <c r="AG49" s="220">
        <v>6.1281371352399052</v>
      </c>
      <c r="AH49" s="220"/>
      <c r="AI49" s="220">
        <v>9.2051251408475778</v>
      </c>
      <c r="AJ49" s="220"/>
      <c r="AK49" s="220">
        <v>8.5831493476977805</v>
      </c>
      <c r="AL49" s="220"/>
      <c r="AM49" s="220">
        <v>10.040707729922644</v>
      </c>
      <c r="AN49" s="220"/>
      <c r="AO49" s="220">
        <v>8.9690794820023605</v>
      </c>
      <c r="AP49" s="62"/>
      <c r="AQ49" s="220">
        <v>5.8443098795688009</v>
      </c>
      <c r="AR49" s="62"/>
      <c r="AS49" s="220">
        <v>5.58110880717906</v>
      </c>
      <c r="AT49" s="62"/>
      <c r="AU49" s="220">
        <f t="shared" si="20"/>
        <v>3.7948952612205287</v>
      </c>
      <c r="AV49" s="22"/>
      <c r="AW49" s="220">
        <f t="shared" si="21"/>
        <v>2.5803410656912216</v>
      </c>
      <c r="AX49" s="220"/>
      <c r="AY49" s="220">
        <f t="shared" si="19"/>
        <v>2.9008375710439722</v>
      </c>
      <c r="AZ49" s="220"/>
      <c r="BA49" s="220">
        <f t="shared" si="22"/>
        <v>2.596454831691712</v>
      </c>
    </row>
    <row r="50" spans="1:54" s="4" customFormat="1" ht="12">
      <c r="A50" s="337" t="s">
        <v>126</v>
      </c>
      <c r="B50" s="200">
        <v>36013</v>
      </c>
      <c r="C50" s="150"/>
      <c r="D50" s="200">
        <v>14994</v>
      </c>
      <c r="E50" s="150"/>
      <c r="F50" s="200">
        <v>11887.629084400829</v>
      </c>
      <c r="G50" s="62"/>
      <c r="H50" s="200">
        <v>37683.245565493817</v>
      </c>
      <c r="I50" s="62"/>
      <c r="J50" s="200">
        <v>33601.977662647208</v>
      </c>
      <c r="K50" s="62"/>
      <c r="L50" s="200">
        <v>47757.088584929486</v>
      </c>
      <c r="M50" s="22"/>
      <c r="N50" s="200">
        <v>45835.410840861921</v>
      </c>
      <c r="O50" s="22"/>
      <c r="P50" s="200">
        <v>29607.640381481702</v>
      </c>
      <c r="Q50" s="22"/>
      <c r="R50" s="200">
        <v>23831</v>
      </c>
      <c r="S50" s="22"/>
      <c r="T50" s="200">
        <v>40089.185152222213</v>
      </c>
      <c r="U50" s="22"/>
      <c r="V50" s="200">
        <v>37507.162324000026</v>
      </c>
      <c r="W50" s="6"/>
      <c r="X50" s="200">
        <v>29959</v>
      </c>
      <c r="Y50" s="6"/>
      <c r="Z50" s="200">
        <v>32076</v>
      </c>
      <c r="AA50" s="6"/>
      <c r="AB50" s="6"/>
      <c r="AC50" s="220">
        <v>8.2827920412702127</v>
      </c>
      <c r="AD50" s="217"/>
      <c r="AE50" s="220">
        <v>4.4775718265948772</v>
      </c>
      <c r="AF50" s="217"/>
      <c r="AG50" s="220">
        <v>4.4905217334075003</v>
      </c>
      <c r="AH50" s="220"/>
      <c r="AI50" s="220">
        <v>10.522728063031646</v>
      </c>
      <c r="AJ50" s="220"/>
      <c r="AK50" s="220">
        <v>7.3447327325389482</v>
      </c>
      <c r="AL50" s="220"/>
      <c r="AM50" s="220">
        <v>8.1285447738915604</v>
      </c>
      <c r="AN50" s="220"/>
      <c r="AO50" s="220">
        <v>8.5414142707110763</v>
      </c>
      <c r="AP50" s="62"/>
      <c r="AQ50" s="220">
        <v>5.338825639628066</v>
      </c>
      <c r="AR50" s="62"/>
      <c r="AS50" s="220">
        <v>4.3308066811202561</v>
      </c>
      <c r="AT50" s="62"/>
      <c r="AU50" s="220">
        <f t="shared" si="20"/>
        <v>5.9517825522834311</v>
      </c>
      <c r="AV50" s="22"/>
      <c r="AW50" s="220">
        <f t="shared" si="21"/>
        <v>5.2657676686966992</v>
      </c>
      <c r="AX50" s="220"/>
      <c r="AY50" s="220">
        <f t="shared" si="19"/>
        <v>4.4808555189949146</v>
      </c>
      <c r="AZ50" s="220"/>
      <c r="BA50" s="220">
        <f>Z50/SUM($Z$44:$Z$51)*100</f>
        <v>4.907423556734626</v>
      </c>
    </row>
    <row r="51" spans="1:54" s="4" customFormat="1" ht="24">
      <c r="A51" s="337" t="s">
        <v>113</v>
      </c>
      <c r="B51" s="200">
        <v>6266</v>
      </c>
      <c r="C51" s="150" t="s">
        <v>71</v>
      </c>
      <c r="D51" s="200">
        <v>4910</v>
      </c>
      <c r="E51" s="150"/>
      <c r="F51" s="200">
        <v>5247.118238683961</v>
      </c>
      <c r="G51" s="62" t="s">
        <v>71</v>
      </c>
      <c r="H51" s="200">
        <v>2225.2725744569721</v>
      </c>
      <c r="I51" s="62"/>
      <c r="J51" s="200">
        <v>2054.3164200240453</v>
      </c>
      <c r="K51" s="62" t="s">
        <v>71</v>
      </c>
      <c r="L51" s="200">
        <v>3129.4677999640148</v>
      </c>
      <c r="M51" s="4" t="s">
        <v>71</v>
      </c>
      <c r="N51" s="200">
        <v>2213.5863277902981</v>
      </c>
      <c r="O51" s="22"/>
      <c r="P51" s="200">
        <v>2345.3456007994282</v>
      </c>
      <c r="Q51" s="22"/>
      <c r="R51" s="200">
        <v>4049</v>
      </c>
      <c r="S51" s="22"/>
      <c r="T51" s="200">
        <v>9988.6396203720706</v>
      </c>
      <c r="U51" s="22"/>
      <c r="V51" s="200">
        <v>5271.0341450881497</v>
      </c>
      <c r="W51" s="6"/>
      <c r="X51" s="200">
        <v>4381</v>
      </c>
      <c r="Y51" s="6"/>
      <c r="Z51" s="200">
        <v>6170</v>
      </c>
      <c r="AA51" s="6"/>
      <c r="AB51" s="6"/>
      <c r="AC51" s="220">
        <v>1.4411455566211968</v>
      </c>
      <c r="AD51" s="217"/>
      <c r="AE51" s="220">
        <v>1.4662450092424202</v>
      </c>
      <c r="AF51" s="217"/>
      <c r="AG51" s="220">
        <v>1.9820856052354545</v>
      </c>
      <c r="AH51" s="220"/>
      <c r="AI51" s="220">
        <v>0.62138857244756029</v>
      </c>
      <c r="AJ51" s="220"/>
      <c r="AK51" s="220">
        <v>0.44903324454963506</v>
      </c>
      <c r="AL51" s="220"/>
      <c r="AM51" s="220">
        <v>0.53265431131174079</v>
      </c>
      <c r="AN51" s="220"/>
      <c r="AO51" s="220">
        <v>0.41250111001041562</v>
      </c>
      <c r="AP51" s="62"/>
      <c r="AQ51" s="220">
        <v>0.42291081173657002</v>
      </c>
      <c r="AR51" s="62"/>
      <c r="AS51" s="220">
        <v>0.73582460878082823</v>
      </c>
      <c r="AT51" s="62"/>
      <c r="AU51" s="220">
        <f t="shared" si="20"/>
        <v>1.4829488498666095</v>
      </c>
      <c r="AV51" s="22"/>
      <c r="AW51" s="220">
        <f t="shared" si="21"/>
        <v>0.74001975788077767</v>
      </c>
      <c r="AX51" s="220"/>
      <c r="AY51" s="220">
        <f t="shared" si="19"/>
        <v>0.65524977565061315</v>
      </c>
      <c r="AZ51" s="220"/>
      <c r="BA51" s="220">
        <f>Z51/SUM($Z$44:$Z$51)*100</f>
        <v>0.94397067418171365</v>
      </c>
    </row>
    <row r="52" spans="1:54" s="4" customFormat="1" ht="13.5">
      <c r="A52" s="143" t="s">
        <v>129</v>
      </c>
      <c r="B52" s="200">
        <v>3594</v>
      </c>
      <c r="C52" s="150" t="s">
        <v>71</v>
      </c>
      <c r="D52" s="200">
        <v>1438</v>
      </c>
      <c r="E52" s="150" t="s">
        <v>71</v>
      </c>
      <c r="F52" s="200">
        <v>2770.2267047833648</v>
      </c>
      <c r="G52" s="62" t="s">
        <v>71</v>
      </c>
      <c r="H52" s="200">
        <v>586.20190396707233</v>
      </c>
      <c r="I52" s="62" t="s">
        <v>71</v>
      </c>
      <c r="J52" s="200">
        <v>290.72756197221383</v>
      </c>
      <c r="K52" s="62" t="s">
        <v>71</v>
      </c>
      <c r="L52" s="200">
        <v>0</v>
      </c>
      <c r="M52" s="62"/>
      <c r="N52" s="200">
        <v>25.930439999999997</v>
      </c>
      <c r="O52" s="4" t="s">
        <v>71</v>
      </c>
      <c r="P52" s="200">
        <v>63.431782266666673</v>
      </c>
      <c r="Q52" s="4" t="s">
        <v>71</v>
      </c>
      <c r="R52" s="200">
        <v>83</v>
      </c>
      <c r="S52" s="4" t="s">
        <v>71</v>
      </c>
      <c r="T52" s="200">
        <v>379.67053819488547</v>
      </c>
      <c r="U52" s="4" t="s">
        <v>71</v>
      </c>
      <c r="V52" s="200">
        <v>4286.5071729750071</v>
      </c>
      <c r="W52" s="90"/>
      <c r="X52" s="200">
        <v>4456</v>
      </c>
      <c r="Y52" s="90"/>
      <c r="Z52" s="200">
        <v>2995</v>
      </c>
      <c r="AA52" s="90"/>
      <c r="AB52" s="90"/>
      <c r="AC52" s="216" t="s">
        <v>80</v>
      </c>
      <c r="AD52" s="217"/>
      <c r="AE52" s="216" t="s">
        <v>80</v>
      </c>
      <c r="AF52" s="217"/>
      <c r="AG52" s="216" t="s">
        <v>80</v>
      </c>
      <c r="AH52" s="216"/>
      <c r="AI52" s="223" t="s">
        <v>80</v>
      </c>
      <c r="AJ52" s="223"/>
      <c r="AK52" s="223" t="s">
        <v>80</v>
      </c>
      <c r="AL52" s="223"/>
      <c r="AM52" s="216">
        <v>0</v>
      </c>
      <c r="AN52" s="216"/>
      <c r="AO52" s="216" t="s">
        <v>80</v>
      </c>
      <c r="AP52" s="62"/>
      <c r="AQ52" s="216" t="s">
        <v>80</v>
      </c>
      <c r="AR52" s="62"/>
      <c r="AS52" s="216" t="s">
        <v>80</v>
      </c>
      <c r="AT52" s="62"/>
      <c r="AU52" s="216" t="s">
        <v>80</v>
      </c>
      <c r="AW52" s="216" t="s">
        <v>80</v>
      </c>
      <c r="AX52" s="216"/>
      <c r="AY52" s="216" t="s">
        <v>80</v>
      </c>
      <c r="AZ52" s="216"/>
      <c r="BA52" s="216" t="s">
        <v>80</v>
      </c>
    </row>
    <row r="53" spans="1:54" s="4" customFormat="1" ht="6.6" customHeight="1" thickBot="1">
      <c r="A53" s="85"/>
      <c r="B53" s="82"/>
      <c r="C53" s="155"/>
      <c r="D53" s="82"/>
      <c r="E53" s="155"/>
      <c r="F53" s="155"/>
      <c r="G53" s="155"/>
      <c r="H53" s="82"/>
      <c r="I53" s="155"/>
      <c r="J53" s="98"/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98"/>
      <c r="X53" s="98"/>
      <c r="Y53" s="98"/>
      <c r="Z53" s="98"/>
      <c r="AA53" s="98"/>
      <c r="AB53" s="98"/>
      <c r="AC53" s="131"/>
      <c r="AD53" s="83"/>
      <c r="AE53" s="131"/>
      <c r="AF53" s="83"/>
      <c r="AG53" s="146"/>
      <c r="AH53" s="146"/>
      <c r="AI53" s="131"/>
      <c r="AJ53" s="131"/>
      <c r="AK53" s="131"/>
      <c r="AL53" s="131"/>
      <c r="AM53" s="131"/>
      <c r="AN53" s="131"/>
      <c r="AO53" s="131"/>
      <c r="AP53" s="145"/>
      <c r="AQ53" s="131"/>
      <c r="AR53" s="145"/>
      <c r="AS53" s="131"/>
      <c r="AT53" s="145"/>
      <c r="AU53" s="155"/>
      <c r="AV53" s="155"/>
      <c r="AW53" s="155"/>
      <c r="AX53" s="155"/>
      <c r="AY53" s="98"/>
      <c r="AZ53" s="98"/>
      <c r="BA53" s="98"/>
      <c r="BB53" s="98"/>
    </row>
    <row r="54" spans="1:54" ht="6.6" customHeight="1">
      <c r="A54" s="102"/>
      <c r="B54" s="102"/>
      <c r="C54" s="185"/>
      <c r="D54" s="102"/>
      <c r="E54" s="185"/>
      <c r="F54" s="185"/>
      <c r="G54" s="185"/>
      <c r="H54" s="102"/>
      <c r="I54" s="185"/>
      <c r="J54" s="102"/>
      <c r="K54" s="185"/>
      <c r="L54" s="185"/>
      <c r="M54" s="185"/>
      <c r="N54" s="185"/>
      <c r="O54" s="185"/>
      <c r="P54" s="185"/>
      <c r="Q54" s="185"/>
      <c r="R54" s="185"/>
      <c r="S54" s="185"/>
      <c r="T54" s="185"/>
      <c r="U54" s="185"/>
      <c r="V54" s="185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2"/>
      <c r="AH54" s="102"/>
      <c r="AU54" s="185"/>
      <c r="AV54" s="185"/>
      <c r="AW54" s="185"/>
      <c r="AX54" s="185"/>
    </row>
    <row r="55" spans="1:54" s="103" customFormat="1" ht="11.25">
      <c r="A55" s="26" t="s">
        <v>172</v>
      </c>
      <c r="C55" s="171"/>
      <c r="E55" s="171"/>
      <c r="F55" s="171"/>
      <c r="G55" s="171"/>
      <c r="I55" s="171"/>
      <c r="K55" s="171"/>
      <c r="L55" s="171"/>
      <c r="M55" s="171"/>
      <c r="N55" s="171"/>
      <c r="O55" s="171"/>
      <c r="P55" s="171"/>
      <c r="Q55" s="171"/>
      <c r="R55" s="171"/>
      <c r="S55" s="171"/>
      <c r="T55" s="171"/>
      <c r="U55" s="171"/>
      <c r="V55" s="171"/>
      <c r="AU55" s="171"/>
      <c r="AV55" s="171"/>
      <c r="AW55" s="171"/>
      <c r="AX55" s="171"/>
    </row>
    <row r="56" spans="1:54" s="103" customFormat="1" ht="11.25">
      <c r="A56" s="27" t="s">
        <v>100</v>
      </c>
      <c r="C56" s="171"/>
      <c r="E56" s="171"/>
      <c r="F56" s="171"/>
      <c r="G56" s="171"/>
      <c r="H56" s="121"/>
      <c r="I56" s="171"/>
      <c r="J56" s="121"/>
      <c r="K56" s="171"/>
      <c r="L56" s="171"/>
      <c r="M56" s="171"/>
      <c r="N56" s="171"/>
      <c r="O56" s="171"/>
      <c r="P56" s="171"/>
      <c r="Q56" s="171"/>
      <c r="R56" s="171"/>
      <c r="S56" s="171"/>
      <c r="T56" s="171"/>
      <c r="U56" s="171"/>
      <c r="V56" s="171"/>
      <c r="W56" s="121"/>
      <c r="X56" s="121"/>
      <c r="Y56" s="121"/>
      <c r="Z56" s="121"/>
      <c r="AA56" s="121"/>
      <c r="AB56" s="121"/>
      <c r="AG56" s="121"/>
      <c r="AH56" s="121"/>
      <c r="AU56" s="171"/>
      <c r="AV56" s="171"/>
      <c r="AW56" s="171"/>
      <c r="AX56" s="171"/>
    </row>
    <row r="57" spans="1:54" s="103" customFormat="1" ht="11.25">
      <c r="A57" s="27" t="s">
        <v>165</v>
      </c>
      <c r="C57" s="171"/>
      <c r="E57" s="171"/>
      <c r="F57" s="171"/>
      <c r="G57" s="171"/>
      <c r="H57" s="121"/>
      <c r="I57" s="171"/>
      <c r="J57" s="12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21"/>
      <c r="X57" s="121"/>
      <c r="Y57" s="121"/>
      <c r="Z57" s="121"/>
      <c r="AA57" s="121"/>
      <c r="AB57" s="121"/>
      <c r="AG57" s="121"/>
      <c r="AH57" s="121"/>
      <c r="AU57" s="171"/>
      <c r="AV57" s="171"/>
      <c r="AW57" s="171"/>
      <c r="AX57" s="171"/>
    </row>
    <row r="58" spans="1:54" s="103" customFormat="1" ht="11.25" customHeight="1">
      <c r="A58" s="504" t="s">
        <v>157</v>
      </c>
      <c r="B58" s="504"/>
      <c r="C58" s="504"/>
      <c r="D58" s="504"/>
      <c r="E58" s="504"/>
      <c r="F58" s="504"/>
      <c r="G58" s="504"/>
      <c r="H58" s="504"/>
      <c r="I58" s="504"/>
      <c r="J58" s="504"/>
      <c r="K58" s="504"/>
      <c r="L58" s="504"/>
      <c r="M58" s="504"/>
      <c r="N58" s="504"/>
      <c r="O58" s="504"/>
      <c r="P58" s="504"/>
      <c r="Q58" s="504"/>
      <c r="R58" s="504"/>
      <c r="S58" s="504"/>
      <c r="T58" s="504"/>
      <c r="U58" s="504"/>
      <c r="V58" s="504"/>
      <c r="W58" s="504"/>
      <c r="X58" s="504"/>
      <c r="Y58" s="504"/>
      <c r="Z58" s="504"/>
      <c r="AA58" s="504"/>
      <c r="AB58" s="504"/>
      <c r="AC58" s="504"/>
      <c r="AD58" s="504"/>
      <c r="AE58" s="504"/>
      <c r="AF58" s="504"/>
      <c r="AG58" s="504"/>
      <c r="AH58" s="504"/>
      <c r="AI58" s="504"/>
      <c r="AJ58" s="504"/>
      <c r="AK58" s="504"/>
      <c r="AL58" s="504"/>
      <c r="AM58" s="504"/>
      <c r="AN58" s="504"/>
      <c r="AO58" s="504"/>
      <c r="AP58" s="504"/>
      <c r="AQ58" s="433"/>
      <c r="AR58" s="433"/>
      <c r="AS58" s="340"/>
      <c r="AT58" s="340"/>
    </row>
    <row r="59" spans="1:54" s="103" customFormat="1" ht="11.25">
      <c r="A59" s="104" t="s">
        <v>79</v>
      </c>
      <c r="B59" s="120"/>
      <c r="C59" s="181"/>
      <c r="D59" s="120"/>
      <c r="E59" s="181"/>
      <c r="F59" s="181"/>
      <c r="G59" s="181"/>
      <c r="H59" s="120"/>
      <c r="I59" s="181"/>
      <c r="J59" s="120"/>
      <c r="K59" s="181"/>
      <c r="L59" s="181"/>
      <c r="M59" s="181"/>
      <c r="N59" s="181"/>
      <c r="O59" s="181"/>
      <c r="P59" s="181"/>
      <c r="Q59" s="181"/>
      <c r="R59" s="181"/>
      <c r="S59" s="181"/>
      <c r="T59" s="181"/>
      <c r="U59" s="181"/>
      <c r="V59" s="181"/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  <c r="AU59" s="181"/>
      <c r="AV59" s="181"/>
      <c r="AW59" s="181"/>
      <c r="AX59" s="181"/>
    </row>
    <row r="60" spans="1:54" s="103" customFormat="1" ht="11.25">
      <c r="A60" s="103" t="s">
        <v>124</v>
      </c>
      <c r="B60" s="105"/>
      <c r="C60" s="172"/>
      <c r="D60" s="105"/>
      <c r="E60" s="172"/>
      <c r="F60" s="172"/>
      <c r="G60" s="172"/>
      <c r="H60" s="106"/>
      <c r="I60" s="172"/>
      <c r="J60" s="106"/>
      <c r="K60" s="172"/>
      <c r="L60" s="172"/>
      <c r="M60" s="172"/>
      <c r="N60" s="172"/>
      <c r="O60" s="172"/>
      <c r="P60" s="172"/>
      <c r="Q60" s="172"/>
      <c r="R60" s="172"/>
      <c r="S60" s="172"/>
      <c r="T60" s="172"/>
      <c r="U60" s="172"/>
      <c r="V60" s="172"/>
      <c r="W60" s="106"/>
      <c r="X60" s="106"/>
      <c r="Y60" s="106"/>
      <c r="Z60" s="106"/>
      <c r="AA60" s="106"/>
      <c r="AB60" s="106"/>
      <c r="AU60" s="172"/>
      <c r="AV60" s="172"/>
      <c r="AW60" s="172"/>
      <c r="AX60" s="172"/>
    </row>
    <row r="61" spans="1:54" s="103" customFormat="1" ht="11.25">
      <c r="A61" s="103" t="s">
        <v>173</v>
      </c>
      <c r="C61" s="271"/>
      <c r="E61" s="299"/>
      <c r="F61" s="171"/>
      <c r="G61" s="299"/>
      <c r="I61" s="299"/>
      <c r="K61" s="299"/>
      <c r="L61" s="299"/>
      <c r="M61" s="299"/>
      <c r="N61" s="299"/>
      <c r="O61" s="299"/>
      <c r="P61" s="299"/>
      <c r="Q61" s="299"/>
      <c r="R61" s="299"/>
      <c r="S61" s="299"/>
      <c r="T61" s="299"/>
      <c r="U61" s="299"/>
      <c r="V61" s="299"/>
      <c r="W61" s="299"/>
      <c r="X61" s="299"/>
      <c r="Y61" s="299"/>
      <c r="Z61" s="299"/>
      <c r="AA61" s="299"/>
      <c r="AB61" s="299"/>
      <c r="AU61" s="299"/>
      <c r="AV61" s="299"/>
      <c r="AW61" s="299"/>
      <c r="AX61" s="299"/>
    </row>
    <row r="62" spans="1:54" s="103" customFormat="1" ht="11.25">
      <c r="C62" s="171"/>
      <c r="E62" s="171"/>
      <c r="F62" s="171"/>
      <c r="G62" s="171"/>
      <c r="I62" s="171"/>
      <c r="K62" s="171"/>
      <c r="L62" s="171"/>
      <c r="M62" s="171"/>
      <c r="N62" s="171"/>
      <c r="O62" s="171"/>
      <c r="P62" s="171"/>
      <c r="Q62" s="171"/>
      <c r="R62" s="171"/>
      <c r="S62" s="171"/>
      <c r="T62" s="171"/>
      <c r="U62" s="171"/>
      <c r="V62" s="171"/>
      <c r="AU62" s="171"/>
      <c r="AV62" s="171"/>
      <c r="AW62" s="171"/>
      <c r="AX62" s="171"/>
    </row>
  </sheetData>
  <mergeCells count="29">
    <mergeCell ref="A1:BB1"/>
    <mergeCell ref="AC7:BB7"/>
    <mergeCell ref="B4:BB4"/>
    <mergeCell ref="B7:Y7"/>
    <mergeCell ref="AS10:AT10"/>
    <mergeCell ref="AQ10:AR10"/>
    <mergeCell ref="R10:S10"/>
    <mergeCell ref="V10:W10"/>
    <mergeCell ref="X10:Y10"/>
    <mergeCell ref="AW10:AX10"/>
    <mergeCell ref="Z10:AA10"/>
    <mergeCell ref="AY10:AZ10"/>
    <mergeCell ref="BA10:BB10"/>
    <mergeCell ref="A58:AP58"/>
    <mergeCell ref="H10:I10"/>
    <mergeCell ref="AC10:AD10"/>
    <mergeCell ref="AE10:AF10"/>
    <mergeCell ref="AG10:AH10"/>
    <mergeCell ref="J10:K10"/>
    <mergeCell ref="AI10:AJ10"/>
    <mergeCell ref="A4:A10"/>
    <mergeCell ref="B10:C10"/>
    <mergeCell ref="D10:E10"/>
    <mergeCell ref="L10:M10"/>
    <mergeCell ref="F10:G10"/>
    <mergeCell ref="AK10:AL10"/>
    <mergeCell ref="N10:O10"/>
    <mergeCell ref="AO10:AP10"/>
    <mergeCell ref="P10:Q10"/>
  </mergeCells>
  <phoneticPr fontId="8" type="noConversion"/>
  <printOptions horizontalCentered="1"/>
  <pageMargins left="0.78740157480314965" right="0.78740157480314965" top="0.78740157480314965" bottom="0.78740157480314965" header="0.39370078740157483" footer="0.39370078740157483"/>
  <pageSetup scale="5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BB148"/>
  <sheetViews>
    <sheetView showGridLines="0" zoomScaleNormal="100" workbookViewId="0">
      <pane xSplit="1" ySplit="11" topLeftCell="B12" activePane="bottomRight" state="frozen"/>
      <selection activeCell="B13" sqref="B13"/>
      <selection pane="topRight" activeCell="B13" sqref="B13"/>
      <selection pane="bottomLeft" activeCell="B13" sqref="B13"/>
      <selection pane="bottomRight" sqref="A1:BB1"/>
    </sheetView>
  </sheetViews>
  <sheetFormatPr defaultColWidth="11.42578125" defaultRowHeight="12.75"/>
  <cols>
    <col min="1" max="1" width="30.7109375" style="2" customWidth="1"/>
    <col min="2" max="2" width="8.7109375" style="2" customWidth="1"/>
    <col min="3" max="3" width="2.7109375" style="169" customWidth="1"/>
    <col min="4" max="4" width="8.7109375" style="2" customWidth="1"/>
    <col min="5" max="5" width="2.7109375" style="169" customWidth="1"/>
    <col min="6" max="6" width="8.7109375" style="169" customWidth="1"/>
    <col min="7" max="7" width="2.7109375" style="169" customWidth="1"/>
    <col min="8" max="8" width="8.7109375" style="58" customWidth="1"/>
    <col min="9" max="9" width="2.7109375" style="169" customWidth="1"/>
    <col min="10" max="10" width="8.7109375" style="58" customWidth="1"/>
    <col min="11" max="11" width="2.7109375" style="169" customWidth="1"/>
    <col min="12" max="12" width="8.7109375" style="169" customWidth="1"/>
    <col min="13" max="13" width="2.7109375" style="169" customWidth="1"/>
    <col min="14" max="14" width="8.7109375" style="169" customWidth="1"/>
    <col min="15" max="15" width="2.7109375" style="169" customWidth="1"/>
    <col min="16" max="16" width="8.7109375" style="169" customWidth="1"/>
    <col min="17" max="17" width="2.7109375" style="169" customWidth="1"/>
    <col min="18" max="18" width="8.7109375" style="169" customWidth="1"/>
    <col min="19" max="19" width="2.7109375" style="169" customWidth="1"/>
    <col min="20" max="20" width="8.7109375" style="169" customWidth="1"/>
    <col min="21" max="21" width="2.7109375" style="169" customWidth="1"/>
    <col min="22" max="22" width="8.7109375" style="169" customWidth="1"/>
    <col min="23" max="23" width="2.7109375" style="58" customWidth="1"/>
    <col min="24" max="24" width="8.7109375" style="58" customWidth="1"/>
    <col min="25" max="25" width="2.7109375" style="58" customWidth="1"/>
    <col min="26" max="26" width="8.7109375" style="58" customWidth="1"/>
    <col min="27" max="27" width="2.7109375" style="58" customWidth="1"/>
    <col min="28" max="28" width="1.7109375" style="58" customWidth="1"/>
    <col min="29" max="29" width="8.7109375" style="2" customWidth="1"/>
    <col min="30" max="30" width="2.7109375" style="2" customWidth="1"/>
    <col min="31" max="31" width="8.7109375" style="2" customWidth="1"/>
    <col min="32" max="32" width="2.7109375" style="2" customWidth="1"/>
    <col min="33" max="33" width="8.7109375" style="58" customWidth="1"/>
    <col min="34" max="34" width="2.7109375" style="58" customWidth="1"/>
    <col min="35" max="35" width="8.7109375" style="2" customWidth="1"/>
    <col min="36" max="36" width="2.7109375" style="2" customWidth="1"/>
    <col min="37" max="37" width="8.7109375" style="2" customWidth="1"/>
    <col min="38" max="38" width="2.7109375" style="2" customWidth="1"/>
    <col min="39" max="39" width="8.7109375" style="2" customWidth="1"/>
    <col min="40" max="40" width="2.7109375" style="2" customWidth="1"/>
    <col min="41" max="41" width="8.7109375" style="2" customWidth="1"/>
    <col min="42" max="42" width="2.7109375" style="2" customWidth="1"/>
    <col min="43" max="43" width="8.7109375" style="2" customWidth="1"/>
    <col min="44" max="44" width="2.7109375" style="2" customWidth="1"/>
    <col min="45" max="45" width="8.7109375" style="2" customWidth="1"/>
    <col min="46" max="46" width="2.7109375" style="2" customWidth="1"/>
    <col min="47" max="47" width="8.7109375" style="169" customWidth="1"/>
    <col min="48" max="48" width="2.7109375" style="169" customWidth="1"/>
    <col min="49" max="49" width="8.7109375" style="169" customWidth="1"/>
    <col min="50" max="50" width="2.7109375" style="169" customWidth="1"/>
    <col min="51" max="51" width="8.7109375" style="2" customWidth="1"/>
    <col min="52" max="52" width="2.7109375" style="2" customWidth="1"/>
    <col min="53" max="53" width="8.7109375" style="2" customWidth="1"/>
    <col min="54" max="54" width="2.7109375" style="2" customWidth="1"/>
    <col min="55" max="16384" width="11.42578125" style="2"/>
  </cols>
  <sheetData>
    <row r="1" spans="1:54" ht="25.5" customHeight="1">
      <c r="A1" s="505" t="s">
        <v>181</v>
      </c>
      <c r="B1" s="505"/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  <c r="T1" s="505"/>
      <c r="U1" s="505"/>
      <c r="V1" s="505"/>
      <c r="W1" s="505"/>
      <c r="X1" s="505"/>
      <c r="Y1" s="505"/>
      <c r="Z1" s="505"/>
      <c r="AA1" s="505"/>
      <c r="AB1" s="505"/>
      <c r="AC1" s="505"/>
      <c r="AD1" s="505"/>
      <c r="AE1" s="505"/>
      <c r="AF1" s="505"/>
      <c r="AG1" s="505"/>
      <c r="AH1" s="505"/>
      <c r="AI1" s="505"/>
      <c r="AJ1" s="505"/>
      <c r="AK1" s="505"/>
      <c r="AL1" s="505"/>
      <c r="AM1" s="505"/>
      <c r="AN1" s="505"/>
      <c r="AO1" s="505"/>
      <c r="AP1" s="505"/>
      <c r="AQ1" s="505"/>
      <c r="AR1" s="505"/>
      <c r="AS1" s="505"/>
      <c r="AT1" s="505"/>
      <c r="AU1" s="505"/>
      <c r="AV1" s="505"/>
      <c r="AW1" s="505"/>
      <c r="AX1" s="505"/>
      <c r="AY1" s="505"/>
      <c r="AZ1" s="505"/>
      <c r="BA1" s="505"/>
      <c r="BB1" s="505"/>
    </row>
    <row r="2" spans="1:54" s="4" customFormat="1" ht="6.6" customHeight="1" thickBot="1">
      <c r="A2" s="107"/>
      <c r="B2" s="107"/>
      <c r="C2" s="273"/>
      <c r="D2" s="107"/>
      <c r="E2" s="273"/>
      <c r="F2" s="173"/>
      <c r="G2" s="173"/>
      <c r="H2" s="108"/>
      <c r="I2" s="173"/>
      <c r="J2" s="108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08"/>
      <c r="X2" s="108"/>
      <c r="Y2" s="108"/>
      <c r="Z2" s="108"/>
      <c r="AA2" s="108"/>
      <c r="AB2" s="108"/>
      <c r="AC2" s="107"/>
      <c r="AD2" s="107"/>
      <c r="AE2" s="107"/>
      <c r="AF2" s="107"/>
      <c r="AG2" s="108"/>
      <c r="AH2" s="108"/>
      <c r="AI2" s="3"/>
      <c r="AJ2" s="3"/>
      <c r="AK2" s="3"/>
      <c r="AL2" s="3"/>
      <c r="AM2" s="3"/>
      <c r="AN2" s="3"/>
      <c r="AO2" s="3"/>
      <c r="AQ2" s="3"/>
      <c r="AS2" s="3"/>
      <c r="AU2" s="173"/>
      <c r="AV2" s="173"/>
      <c r="AW2" s="173"/>
      <c r="AX2" s="173"/>
    </row>
    <row r="3" spans="1:54" s="4" customFormat="1" ht="6.6" customHeight="1">
      <c r="A3" s="343"/>
      <c r="B3" s="343"/>
      <c r="C3" s="390"/>
      <c r="D3" s="343"/>
      <c r="E3" s="390"/>
      <c r="F3" s="344"/>
      <c r="G3" s="344"/>
      <c r="H3" s="345"/>
      <c r="I3" s="344"/>
      <c r="J3" s="345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5"/>
      <c r="X3" s="345"/>
      <c r="Y3" s="345"/>
      <c r="Z3" s="345"/>
      <c r="AA3" s="345"/>
      <c r="AB3" s="345"/>
      <c r="AC3" s="343"/>
      <c r="AD3" s="343"/>
      <c r="AE3" s="343"/>
      <c r="AF3" s="343"/>
      <c r="AG3" s="345"/>
      <c r="AH3" s="345"/>
      <c r="AI3" s="346"/>
      <c r="AJ3" s="346"/>
      <c r="AK3" s="346"/>
      <c r="AL3" s="346"/>
      <c r="AM3" s="346"/>
      <c r="AN3" s="346"/>
      <c r="AO3" s="346"/>
      <c r="AP3" s="346"/>
      <c r="AQ3" s="346"/>
      <c r="AR3" s="346"/>
      <c r="AS3" s="346"/>
      <c r="AT3" s="346"/>
      <c r="AU3" s="344"/>
      <c r="AV3" s="344"/>
      <c r="AW3" s="344"/>
      <c r="AX3" s="344"/>
      <c r="AY3" s="344"/>
      <c r="AZ3" s="344"/>
      <c r="BA3" s="344"/>
      <c r="BB3" s="344"/>
    </row>
    <row r="4" spans="1:54" s="4" customFormat="1" ht="12">
      <c r="A4" s="508" t="s">
        <v>68</v>
      </c>
      <c r="B4" s="506" t="s">
        <v>114</v>
      </c>
      <c r="C4" s="506"/>
      <c r="D4" s="506"/>
      <c r="E4" s="506"/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  <c r="U4" s="506"/>
      <c r="V4" s="506"/>
      <c r="W4" s="506"/>
      <c r="X4" s="506"/>
      <c r="Y4" s="506"/>
      <c r="Z4" s="506"/>
      <c r="AA4" s="506"/>
      <c r="AB4" s="506"/>
      <c r="AC4" s="506"/>
      <c r="AD4" s="506"/>
      <c r="AE4" s="506"/>
      <c r="AF4" s="506"/>
      <c r="AG4" s="506"/>
      <c r="AH4" s="506"/>
      <c r="AI4" s="506"/>
      <c r="AJ4" s="506"/>
      <c r="AK4" s="506"/>
      <c r="AL4" s="506"/>
      <c r="AM4" s="506"/>
      <c r="AN4" s="506"/>
      <c r="AO4" s="506"/>
      <c r="AP4" s="506"/>
      <c r="AQ4" s="506"/>
      <c r="AR4" s="506"/>
      <c r="AS4" s="506"/>
      <c r="AT4" s="506"/>
      <c r="AU4" s="506"/>
      <c r="AV4" s="506"/>
      <c r="AW4" s="506"/>
      <c r="AX4" s="506"/>
      <c r="AY4" s="506"/>
      <c r="AZ4" s="506"/>
      <c r="BA4" s="506"/>
      <c r="BB4" s="506"/>
    </row>
    <row r="5" spans="1:54" s="4" customFormat="1" ht="6.6" customHeight="1">
      <c r="A5" s="508"/>
      <c r="B5" s="347"/>
      <c r="C5" s="350"/>
      <c r="D5" s="347"/>
      <c r="E5" s="350"/>
      <c r="F5" s="350"/>
      <c r="G5" s="350"/>
      <c r="H5" s="347"/>
      <c r="I5" s="350"/>
      <c r="J5" s="347"/>
      <c r="K5" s="350"/>
      <c r="L5" s="350"/>
      <c r="M5" s="350"/>
      <c r="N5" s="350"/>
      <c r="O5" s="350"/>
      <c r="P5" s="350"/>
      <c r="Q5" s="350"/>
      <c r="R5" s="350"/>
      <c r="S5" s="350"/>
      <c r="T5" s="350"/>
      <c r="U5" s="350"/>
      <c r="V5" s="350"/>
      <c r="W5" s="347"/>
      <c r="X5" s="347"/>
      <c r="Y5" s="347"/>
      <c r="Z5" s="347"/>
      <c r="AA5" s="347"/>
      <c r="AB5" s="347"/>
      <c r="AC5" s="347"/>
      <c r="AD5" s="347"/>
      <c r="AE5" s="347"/>
      <c r="AF5" s="347"/>
      <c r="AG5" s="347"/>
      <c r="AH5" s="347"/>
      <c r="AI5" s="351"/>
      <c r="AJ5" s="351"/>
      <c r="AK5" s="351"/>
      <c r="AL5" s="351"/>
      <c r="AM5" s="351"/>
      <c r="AN5" s="351"/>
      <c r="AO5" s="351"/>
      <c r="AP5" s="352"/>
      <c r="AQ5" s="351"/>
      <c r="AR5" s="352"/>
      <c r="AS5" s="351"/>
      <c r="AT5" s="352"/>
      <c r="AU5" s="350"/>
      <c r="AV5" s="350"/>
      <c r="AW5" s="350"/>
      <c r="AX5" s="350"/>
      <c r="AY5" s="455"/>
      <c r="AZ5" s="455"/>
      <c r="BA5" s="455"/>
      <c r="BB5" s="455"/>
    </row>
    <row r="6" spans="1:54" s="4" customFormat="1" ht="6.6" customHeight="1">
      <c r="A6" s="508"/>
      <c r="B6" s="353"/>
      <c r="C6" s="356"/>
      <c r="D6" s="353"/>
      <c r="E6" s="356"/>
      <c r="F6" s="356"/>
      <c r="G6" s="356"/>
      <c r="H6" s="353"/>
      <c r="I6" s="356"/>
      <c r="J6" s="353"/>
      <c r="K6" s="356"/>
      <c r="L6" s="356"/>
      <c r="M6" s="356"/>
      <c r="N6" s="356"/>
      <c r="O6" s="356"/>
      <c r="P6" s="356"/>
      <c r="Q6" s="356"/>
      <c r="R6" s="356"/>
      <c r="S6" s="356"/>
      <c r="T6" s="356"/>
      <c r="U6" s="356"/>
      <c r="V6" s="356"/>
      <c r="W6" s="353"/>
      <c r="X6" s="353"/>
      <c r="Y6" s="353"/>
      <c r="Z6" s="353"/>
      <c r="AA6" s="353"/>
      <c r="AB6" s="353"/>
      <c r="AC6" s="353"/>
      <c r="AD6" s="353"/>
      <c r="AE6" s="353"/>
      <c r="AF6" s="353"/>
      <c r="AG6" s="353"/>
      <c r="AH6" s="353"/>
      <c r="AI6" s="357"/>
      <c r="AJ6" s="357"/>
      <c r="AK6" s="357"/>
      <c r="AL6" s="357"/>
      <c r="AM6" s="357"/>
      <c r="AN6" s="357"/>
      <c r="AO6" s="357"/>
      <c r="AP6" s="358"/>
      <c r="AQ6" s="357"/>
      <c r="AR6" s="358"/>
      <c r="AS6" s="357"/>
      <c r="AT6" s="358"/>
      <c r="AU6" s="356"/>
      <c r="AV6" s="356"/>
      <c r="AW6" s="356"/>
      <c r="AX6" s="356"/>
      <c r="AY6" s="453"/>
      <c r="AZ6" s="453"/>
      <c r="BA6" s="453"/>
      <c r="BB6" s="453"/>
    </row>
    <row r="7" spans="1:54" s="4" customFormat="1" ht="12" customHeight="1">
      <c r="A7" s="508"/>
      <c r="B7" s="501" t="s">
        <v>105</v>
      </c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  <c r="AB7" s="451"/>
      <c r="AC7" s="501" t="s">
        <v>106</v>
      </c>
      <c r="AD7" s="501"/>
      <c r="AE7" s="501"/>
      <c r="AF7" s="501"/>
      <c r="AG7" s="501"/>
      <c r="AH7" s="501"/>
      <c r="AI7" s="501"/>
      <c r="AJ7" s="501"/>
      <c r="AK7" s="501"/>
      <c r="AL7" s="501"/>
      <c r="AM7" s="501"/>
      <c r="AN7" s="501"/>
      <c r="AO7" s="501"/>
      <c r="AP7" s="501"/>
      <c r="AQ7" s="501"/>
      <c r="AR7" s="501"/>
      <c r="AS7" s="501"/>
      <c r="AT7" s="501"/>
      <c r="AU7" s="501"/>
      <c r="AV7" s="501"/>
      <c r="AW7" s="501"/>
      <c r="AX7" s="501"/>
      <c r="AY7" s="501"/>
      <c r="AZ7" s="501"/>
      <c r="BA7" s="501"/>
      <c r="BB7" s="501"/>
    </row>
    <row r="8" spans="1:54" s="4" customFormat="1" ht="6.6" customHeight="1">
      <c r="A8" s="508"/>
      <c r="B8" s="352"/>
      <c r="C8" s="359"/>
      <c r="D8" s="352"/>
      <c r="E8" s="360"/>
      <c r="F8" s="361"/>
      <c r="G8" s="360"/>
      <c r="H8" s="351"/>
      <c r="I8" s="360"/>
      <c r="J8" s="351"/>
      <c r="K8" s="360"/>
      <c r="L8" s="362"/>
      <c r="M8" s="362"/>
      <c r="N8" s="362"/>
      <c r="O8" s="362"/>
      <c r="P8" s="362"/>
      <c r="Q8" s="362"/>
      <c r="R8" s="362"/>
      <c r="S8" s="362"/>
      <c r="T8" s="360"/>
      <c r="U8" s="360"/>
      <c r="V8" s="360"/>
      <c r="W8" s="360"/>
      <c r="X8" s="360"/>
      <c r="Y8" s="360"/>
      <c r="Z8" s="360"/>
      <c r="AA8" s="360"/>
      <c r="AB8" s="362"/>
      <c r="AC8" s="352"/>
      <c r="AD8" s="352"/>
      <c r="AE8" s="352"/>
      <c r="AF8" s="352"/>
      <c r="AG8" s="352"/>
      <c r="AH8" s="352"/>
      <c r="AI8" s="352"/>
      <c r="AJ8" s="352"/>
      <c r="AK8" s="352"/>
      <c r="AL8" s="352"/>
      <c r="AM8" s="352"/>
      <c r="AN8" s="352"/>
      <c r="AO8" s="352"/>
      <c r="AP8" s="352"/>
      <c r="AQ8" s="352"/>
      <c r="AR8" s="352"/>
      <c r="AS8" s="352"/>
      <c r="AT8" s="352"/>
      <c r="AU8" s="360"/>
      <c r="AV8" s="360"/>
      <c r="AW8" s="360"/>
      <c r="AX8" s="360"/>
      <c r="AY8" s="455"/>
      <c r="AZ8" s="455"/>
      <c r="BA8" s="455"/>
      <c r="BB8" s="455"/>
    </row>
    <row r="9" spans="1:54" s="4" customFormat="1" ht="6.6" customHeight="1">
      <c r="A9" s="508"/>
      <c r="B9" s="363"/>
      <c r="C9" s="364"/>
      <c r="D9" s="363"/>
      <c r="E9" s="362"/>
      <c r="F9" s="365"/>
      <c r="G9" s="362"/>
      <c r="H9" s="363"/>
      <c r="I9" s="362"/>
      <c r="J9" s="363"/>
      <c r="K9" s="366"/>
      <c r="L9" s="367"/>
      <c r="M9" s="368"/>
      <c r="N9" s="368"/>
      <c r="O9" s="368"/>
      <c r="P9" s="368"/>
      <c r="Q9" s="368"/>
      <c r="R9" s="368"/>
      <c r="S9" s="368"/>
      <c r="T9" s="366"/>
      <c r="U9" s="366"/>
      <c r="V9" s="366"/>
      <c r="W9" s="366"/>
      <c r="X9" s="366"/>
      <c r="Y9" s="366"/>
      <c r="Z9" s="366"/>
      <c r="AA9" s="366"/>
      <c r="AB9" s="366"/>
      <c r="AC9" s="363"/>
      <c r="AD9" s="363"/>
      <c r="AE9" s="363"/>
      <c r="AF9" s="363"/>
      <c r="AG9" s="363"/>
      <c r="AH9" s="363"/>
      <c r="AI9" s="363"/>
      <c r="AJ9" s="363"/>
      <c r="AK9" s="363"/>
      <c r="AL9" s="363"/>
      <c r="AM9" s="363"/>
      <c r="AN9" s="363"/>
      <c r="AO9" s="363"/>
      <c r="AP9" s="358"/>
      <c r="AQ9" s="363"/>
      <c r="AR9" s="358"/>
      <c r="AS9" s="363"/>
      <c r="AT9" s="358"/>
      <c r="AU9" s="366"/>
      <c r="AV9" s="366"/>
      <c r="AW9" s="366"/>
      <c r="AX9" s="366"/>
      <c r="AY9" s="366"/>
      <c r="AZ9" s="366"/>
      <c r="BA9" s="366"/>
      <c r="BB9" s="366"/>
    </row>
    <row r="10" spans="1:54" s="4" customFormat="1" ht="12">
      <c r="A10" s="508"/>
      <c r="B10" s="503">
        <v>2004</v>
      </c>
      <c r="C10" s="503"/>
      <c r="D10" s="503">
        <v>2005</v>
      </c>
      <c r="E10" s="503"/>
      <c r="F10" s="503">
        <v>2006</v>
      </c>
      <c r="G10" s="503"/>
      <c r="H10" s="503">
        <v>2007</v>
      </c>
      <c r="I10" s="503"/>
      <c r="J10" s="503">
        <v>2008</v>
      </c>
      <c r="K10" s="503"/>
      <c r="L10" s="503">
        <v>2009</v>
      </c>
      <c r="M10" s="503"/>
      <c r="N10" s="503">
        <v>2010</v>
      </c>
      <c r="O10" s="503"/>
      <c r="P10" s="503">
        <v>2011</v>
      </c>
      <c r="Q10" s="503"/>
      <c r="R10" s="503">
        <v>2012</v>
      </c>
      <c r="S10" s="503"/>
      <c r="T10" s="438">
        <v>2013</v>
      </c>
      <c r="U10" s="438"/>
      <c r="V10" s="503">
        <v>2014</v>
      </c>
      <c r="W10" s="503"/>
      <c r="X10" s="503">
        <v>2015</v>
      </c>
      <c r="Y10" s="503"/>
      <c r="Z10" s="503">
        <v>2016</v>
      </c>
      <c r="AA10" s="503"/>
      <c r="AB10" s="450"/>
      <c r="AC10" s="503">
        <v>2004</v>
      </c>
      <c r="AD10" s="503"/>
      <c r="AE10" s="503">
        <v>2005</v>
      </c>
      <c r="AF10" s="503"/>
      <c r="AG10" s="503">
        <v>2006</v>
      </c>
      <c r="AH10" s="503"/>
      <c r="AI10" s="503">
        <v>2007</v>
      </c>
      <c r="AJ10" s="503"/>
      <c r="AK10" s="503">
        <v>2008</v>
      </c>
      <c r="AL10" s="503"/>
      <c r="AM10" s="503">
        <v>2009</v>
      </c>
      <c r="AN10" s="503"/>
      <c r="AO10" s="503">
        <v>2010</v>
      </c>
      <c r="AP10" s="503"/>
      <c r="AQ10" s="503">
        <v>2011</v>
      </c>
      <c r="AR10" s="503"/>
      <c r="AS10" s="503">
        <v>2012</v>
      </c>
      <c r="AT10" s="503"/>
      <c r="AU10" s="503">
        <v>2013</v>
      </c>
      <c r="AV10" s="503"/>
      <c r="AW10" s="503">
        <v>2014</v>
      </c>
      <c r="AX10" s="503"/>
      <c r="AY10" s="503">
        <v>2015</v>
      </c>
      <c r="AZ10" s="503"/>
      <c r="BA10" s="503">
        <v>2016</v>
      </c>
      <c r="BB10" s="503"/>
    </row>
    <row r="11" spans="1:54" s="4" customFormat="1" ht="6.6" customHeight="1">
      <c r="A11" s="370"/>
      <c r="B11" s="371"/>
      <c r="C11" s="361"/>
      <c r="D11" s="371"/>
      <c r="E11" s="361"/>
      <c r="F11" s="361"/>
      <c r="G11" s="361"/>
      <c r="H11" s="371"/>
      <c r="I11" s="361"/>
      <c r="J11" s="37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71"/>
      <c r="X11" s="371"/>
      <c r="Y11" s="371"/>
      <c r="Z11" s="371"/>
      <c r="AA11" s="371"/>
      <c r="AB11" s="371"/>
      <c r="AC11" s="371"/>
      <c r="AD11" s="371"/>
      <c r="AE11" s="371"/>
      <c r="AF11" s="371"/>
      <c r="AG11" s="371"/>
      <c r="AH11" s="371"/>
      <c r="AI11" s="371"/>
      <c r="AJ11" s="371"/>
      <c r="AK11" s="371"/>
      <c r="AL11" s="371"/>
      <c r="AM11" s="371"/>
      <c r="AN11" s="371"/>
      <c r="AO11" s="371"/>
      <c r="AP11" s="352"/>
      <c r="AQ11" s="371"/>
      <c r="AR11" s="352"/>
      <c r="AS11" s="371"/>
      <c r="AT11" s="352"/>
      <c r="AU11" s="361"/>
      <c r="AV11" s="361"/>
      <c r="AW11" s="361"/>
      <c r="AX11" s="361"/>
      <c r="AY11" s="371"/>
      <c r="AZ11" s="371"/>
      <c r="BA11" s="371"/>
      <c r="BB11" s="371"/>
    </row>
    <row r="12" spans="1:54" s="22" customFormat="1" ht="6.6" customHeight="1">
      <c r="A12" s="112"/>
      <c r="B12" s="113"/>
      <c r="C12" s="140"/>
      <c r="D12" s="113"/>
      <c r="E12" s="140"/>
      <c r="F12" s="140"/>
      <c r="G12" s="140"/>
      <c r="H12" s="164"/>
      <c r="I12" s="140"/>
      <c r="J12" s="113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28"/>
      <c r="AJ12" s="28"/>
      <c r="AK12" s="28"/>
      <c r="AL12" s="28"/>
      <c r="AM12" s="28"/>
      <c r="AN12" s="28"/>
      <c r="AO12" s="28"/>
      <c r="AQ12" s="28"/>
      <c r="AS12" s="28"/>
      <c r="AU12" s="140"/>
      <c r="AV12" s="140"/>
      <c r="AW12" s="140"/>
      <c r="AX12" s="140"/>
    </row>
    <row r="13" spans="1:54" s="38" customFormat="1" ht="12">
      <c r="A13" s="379" t="s">
        <v>107</v>
      </c>
      <c r="B13" s="416">
        <v>217523</v>
      </c>
      <c r="C13" s="373"/>
      <c r="D13" s="416">
        <v>196626</v>
      </c>
      <c r="E13" s="389"/>
      <c r="F13" s="416">
        <v>150046.31860008452</v>
      </c>
      <c r="G13" s="389"/>
      <c r="H13" s="416">
        <v>187780.82992972602</v>
      </c>
      <c r="I13" s="389"/>
      <c r="J13" s="416">
        <v>204873.0250296508</v>
      </c>
      <c r="K13" s="389"/>
      <c r="L13" s="416">
        <v>279694.45793849835</v>
      </c>
      <c r="M13" s="389"/>
      <c r="N13" s="416">
        <v>264962.54666628898</v>
      </c>
      <c r="O13" s="389"/>
      <c r="P13" s="416">
        <v>204013.87552154151</v>
      </c>
      <c r="Q13" s="389"/>
      <c r="R13" s="416">
        <v>181890</v>
      </c>
      <c r="S13" s="389"/>
      <c r="T13" s="416">
        <f>T15</f>
        <v>200710.71623886307</v>
      </c>
      <c r="U13" s="416"/>
      <c r="V13" s="416">
        <f>V15</f>
        <v>170378.48835000006</v>
      </c>
      <c r="W13" s="416"/>
      <c r="X13" s="416">
        <f t="shared" ref="X13:Z13" si="0">X15</f>
        <v>141728</v>
      </c>
      <c r="Y13" s="416"/>
      <c r="Z13" s="416">
        <f t="shared" si="0"/>
        <v>170497.55054000003</v>
      </c>
      <c r="AA13" s="498"/>
      <c r="AB13" s="416"/>
      <c r="AC13" s="376"/>
      <c r="AD13" s="376"/>
      <c r="AE13" s="376"/>
      <c r="AF13" s="377"/>
      <c r="AG13" s="377"/>
      <c r="AH13" s="377"/>
      <c r="AI13" s="377"/>
      <c r="AJ13" s="377"/>
      <c r="AK13" s="377"/>
      <c r="AL13" s="377"/>
      <c r="AM13" s="377"/>
      <c r="AN13" s="377"/>
      <c r="AO13" s="377"/>
      <c r="AP13" s="378"/>
      <c r="AQ13" s="377"/>
      <c r="AR13" s="378"/>
      <c r="AS13" s="377"/>
      <c r="AT13" s="378"/>
      <c r="AU13" s="389"/>
      <c r="AV13" s="389"/>
      <c r="AW13" s="389"/>
      <c r="AX13" s="389"/>
      <c r="AY13" s="383"/>
      <c r="AZ13" s="383"/>
      <c r="BA13" s="383"/>
      <c r="BB13" s="383"/>
    </row>
    <row r="14" spans="1:54" s="4" customFormat="1" ht="6.6" customHeight="1">
      <c r="B14" s="207"/>
      <c r="C14" s="165"/>
      <c r="D14" s="207"/>
      <c r="E14" s="165"/>
      <c r="F14" s="174"/>
      <c r="G14" s="174"/>
      <c r="H14" s="202"/>
      <c r="I14" s="174"/>
      <c r="J14" s="211"/>
      <c r="K14" s="174"/>
      <c r="L14" s="211"/>
      <c r="M14" s="174"/>
      <c r="N14" s="211"/>
      <c r="O14" s="174"/>
      <c r="P14" s="211"/>
      <c r="Q14" s="174"/>
      <c r="R14" s="211"/>
      <c r="S14" s="174"/>
      <c r="T14" s="174"/>
      <c r="U14" s="174"/>
      <c r="V14" s="174"/>
      <c r="W14" s="16"/>
      <c r="X14" s="16"/>
      <c r="Y14" s="486"/>
      <c r="Z14" s="486"/>
      <c r="AA14" s="486"/>
      <c r="AB14" s="16"/>
      <c r="AC14" s="62"/>
      <c r="AD14" s="62"/>
      <c r="AE14" s="62"/>
      <c r="AF14" s="62"/>
      <c r="AG14" s="16"/>
      <c r="AH14" s="16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174"/>
      <c r="AV14" s="174"/>
      <c r="AW14" s="174"/>
      <c r="AX14" s="174"/>
    </row>
    <row r="15" spans="1:54" s="38" customFormat="1" ht="24">
      <c r="A15" s="46" t="s">
        <v>72</v>
      </c>
      <c r="B15" s="201">
        <v>217523</v>
      </c>
      <c r="C15" s="186"/>
      <c r="D15" s="201">
        <v>196626</v>
      </c>
      <c r="E15" s="186"/>
      <c r="F15" s="201">
        <v>150046.31860008452</v>
      </c>
      <c r="G15" s="186"/>
      <c r="H15" s="198">
        <v>187780.82992972602</v>
      </c>
      <c r="I15" s="186"/>
      <c r="J15" s="257">
        <v>204873.0250296508</v>
      </c>
      <c r="K15" s="186"/>
      <c r="L15" s="257">
        <v>279694.45793849835</v>
      </c>
      <c r="M15" s="186"/>
      <c r="N15" s="257">
        <v>264962.54666628898</v>
      </c>
      <c r="O15" s="186"/>
      <c r="P15" s="257">
        <v>204013.87552154151</v>
      </c>
      <c r="Q15" s="186"/>
      <c r="R15" s="257">
        <v>181890</v>
      </c>
      <c r="S15" s="186"/>
      <c r="T15" s="257">
        <f>SUM(T16:T19)</f>
        <v>200710.71623886307</v>
      </c>
      <c r="U15" s="257"/>
      <c r="V15" s="257">
        <f t="shared" ref="V15:Z15" si="1">SUM(V16:V19)</f>
        <v>170378.48835000006</v>
      </c>
      <c r="W15" s="257"/>
      <c r="X15" s="257">
        <f t="shared" si="1"/>
        <v>141728</v>
      </c>
      <c r="Y15" s="257"/>
      <c r="Z15" s="257">
        <f t="shared" si="1"/>
        <v>170497.55054000003</v>
      </c>
      <c r="AA15" s="477"/>
      <c r="AB15" s="33"/>
      <c r="AC15" s="214">
        <v>100</v>
      </c>
      <c r="AD15" s="214"/>
      <c r="AE15" s="214">
        <v>100</v>
      </c>
      <c r="AF15" s="214"/>
      <c r="AG15" s="214">
        <v>100</v>
      </c>
      <c r="AH15" s="214"/>
      <c r="AI15" s="214">
        <v>100</v>
      </c>
      <c r="AJ15" s="214"/>
      <c r="AK15" s="214">
        <v>99.999999999999986</v>
      </c>
      <c r="AL15" s="214"/>
      <c r="AM15" s="214">
        <v>100.00000000000001</v>
      </c>
      <c r="AN15" s="214"/>
      <c r="AO15" s="214">
        <v>100.00000000000003</v>
      </c>
      <c r="AP15" s="67"/>
      <c r="AQ15" s="214">
        <v>100</v>
      </c>
      <c r="AR15" s="67"/>
      <c r="AS15" s="214">
        <v>100</v>
      </c>
      <c r="AT15" s="67"/>
      <c r="AU15" s="214">
        <f>SUM(AU16:AU19)</f>
        <v>100</v>
      </c>
      <c r="AV15" s="214"/>
      <c r="AW15" s="214">
        <f t="shared" ref="AW15" si="2">SUM(AW16:AW19)</f>
        <v>100</v>
      </c>
      <c r="AX15" s="214"/>
      <c r="AY15" s="214">
        <f>SUM(AY16:AY19)</f>
        <v>100</v>
      </c>
      <c r="AZ15" s="214"/>
      <c r="BA15" s="214">
        <f t="shared" ref="BA15" si="3">SUM(BA16:BA19)</f>
        <v>99.999999999999986</v>
      </c>
    </row>
    <row r="16" spans="1:54" s="4" customFormat="1" ht="12">
      <c r="A16" s="76" t="s">
        <v>117</v>
      </c>
      <c r="B16" s="197">
        <v>50470</v>
      </c>
      <c r="C16" s="150"/>
      <c r="D16" s="200">
        <v>59723</v>
      </c>
      <c r="E16" s="150"/>
      <c r="F16" s="200">
        <v>40183.728854634348</v>
      </c>
      <c r="G16" s="150"/>
      <c r="H16" s="252">
        <v>44893.206019563499</v>
      </c>
      <c r="I16" s="150"/>
      <c r="J16" s="200">
        <v>45555.482800566941</v>
      </c>
      <c r="K16" s="150"/>
      <c r="L16" s="200">
        <v>63981.085508992619</v>
      </c>
      <c r="M16" s="150"/>
      <c r="N16" s="200">
        <v>87712.011292601426</v>
      </c>
      <c r="O16" s="150"/>
      <c r="P16" s="200">
        <v>42267.007895570896</v>
      </c>
      <c r="Q16" s="150"/>
      <c r="R16" s="200">
        <v>47079</v>
      </c>
      <c r="S16" s="150"/>
      <c r="T16" s="200">
        <v>41817.71755575201</v>
      </c>
      <c r="U16" s="150"/>
      <c r="V16" s="200">
        <v>42180.842086000041</v>
      </c>
      <c r="W16" s="12"/>
      <c r="X16" s="12">
        <v>37063</v>
      </c>
      <c r="Y16" s="478"/>
      <c r="Z16" s="12">
        <v>35387.798000000003</v>
      </c>
      <c r="AA16" s="478"/>
      <c r="AB16" s="12"/>
      <c r="AC16" s="220">
        <v>23.202144141079334</v>
      </c>
      <c r="AD16" s="217"/>
      <c r="AE16" s="220">
        <v>30.373907825007883</v>
      </c>
      <c r="AF16" s="217"/>
      <c r="AG16" s="220">
        <v>26.780882883061757</v>
      </c>
      <c r="AH16" s="218"/>
      <c r="AI16" s="218">
        <v>23.907235917726034</v>
      </c>
      <c r="AJ16" s="218"/>
      <c r="AK16" s="218">
        <v>22.235959465124218</v>
      </c>
      <c r="AL16" s="218"/>
      <c r="AM16" s="218">
        <v>22.875349758650326</v>
      </c>
      <c r="AN16" s="218"/>
      <c r="AO16" s="218">
        <v>33.103550821117231</v>
      </c>
      <c r="AP16" s="62"/>
      <c r="AQ16" s="218">
        <v>20.7177123553579</v>
      </c>
      <c r="AR16" s="62"/>
      <c r="AS16" s="217">
        <v>25.883226125680359</v>
      </c>
      <c r="AT16" s="62"/>
      <c r="AU16" s="217">
        <f>T16/$T$15*100</f>
        <v>20.834820551377696</v>
      </c>
      <c r="AV16" s="217"/>
      <c r="AW16" s="217">
        <f>V16/SUM($V$16:$V$19)*100</f>
        <v>24.757140701559717</v>
      </c>
      <c r="AX16" s="217"/>
      <c r="AY16" s="217">
        <f>X16/SUM($X$16:$X$19)*100</f>
        <v>26.150795890720254</v>
      </c>
      <c r="AZ16" s="217"/>
      <c r="BA16" s="217">
        <f>Z16/SUM($Z$16:$Z$19)*100</f>
        <v>20.755604926827235</v>
      </c>
      <c r="BB16" s="217"/>
    </row>
    <row r="17" spans="1:53" s="4" customFormat="1" ht="12">
      <c r="A17" s="76" t="s">
        <v>118</v>
      </c>
      <c r="B17" s="197">
        <v>79460</v>
      </c>
      <c r="C17" s="150"/>
      <c r="D17" s="200">
        <v>59489</v>
      </c>
      <c r="E17" s="150"/>
      <c r="F17" s="200">
        <v>27968.262049519202</v>
      </c>
      <c r="G17" s="150"/>
      <c r="H17" s="252">
        <v>45595.274926611775</v>
      </c>
      <c r="I17" s="150"/>
      <c r="J17" s="200">
        <v>48394.654217660798</v>
      </c>
      <c r="K17" s="150"/>
      <c r="L17" s="200">
        <v>60294.035931265993</v>
      </c>
      <c r="M17" s="150"/>
      <c r="N17" s="200">
        <v>71814.974880150796</v>
      </c>
      <c r="O17" s="150"/>
      <c r="P17" s="200">
        <v>58936.418253935648</v>
      </c>
      <c r="Q17" s="150"/>
      <c r="R17" s="200">
        <v>39066</v>
      </c>
      <c r="S17" s="150"/>
      <c r="T17" s="200">
        <v>46299.206545110916</v>
      </c>
      <c r="U17" s="150"/>
      <c r="V17" s="200">
        <v>44183.088657000029</v>
      </c>
      <c r="W17" s="12"/>
      <c r="X17" s="12">
        <v>29165</v>
      </c>
      <c r="Y17" s="478"/>
      <c r="Z17" s="12">
        <v>47213.127399999998</v>
      </c>
      <c r="AA17" s="478"/>
      <c r="AB17" s="12"/>
      <c r="AC17" s="220">
        <v>36.529470446803323</v>
      </c>
      <c r="AD17" s="217"/>
      <c r="AE17" s="220">
        <v>30.254900165796993</v>
      </c>
      <c r="AF17" s="217"/>
      <c r="AG17" s="220">
        <v>18.639752251478065</v>
      </c>
      <c r="AH17" s="218"/>
      <c r="AI17" s="218">
        <v>24.281112690616542</v>
      </c>
      <c r="AJ17" s="218"/>
      <c r="AK17" s="218">
        <v>23.62177949520526</v>
      </c>
      <c r="AL17" s="218"/>
      <c r="AM17" s="218">
        <v>21.557107843918725</v>
      </c>
      <c r="AN17" s="218"/>
      <c r="AO17" s="218">
        <v>27.103821194245704</v>
      </c>
      <c r="AP17" s="62"/>
      <c r="AQ17" s="218">
        <v>28.888436192523898</v>
      </c>
      <c r="AR17" s="62"/>
      <c r="AS17" s="217">
        <v>21.477816262576283</v>
      </c>
      <c r="AT17" s="62"/>
      <c r="AU17" s="217">
        <f>T17/$T$15*100</f>
        <v>23.067630574349039</v>
      </c>
      <c r="AV17" s="150"/>
      <c r="AW17" s="217">
        <f t="shared" ref="AW17:AW19" si="4">V17/SUM($V$16:$V$19)*100</f>
        <v>25.932316388578887</v>
      </c>
      <c r="AX17" s="217"/>
      <c r="AY17" s="217">
        <f t="shared" ref="AY17:AY19" si="5">X17/SUM($X$16:$X$19)*100</f>
        <v>20.578149695190788</v>
      </c>
      <c r="AZ17" s="217"/>
      <c r="BA17" s="217">
        <f t="shared" ref="BA17:BA18" si="6">Z17/SUM($Z$16:$Z$19)*100</f>
        <v>27.69138163596282</v>
      </c>
    </row>
    <row r="18" spans="1:53" s="4" customFormat="1" ht="12">
      <c r="A18" s="76" t="s">
        <v>119</v>
      </c>
      <c r="B18" s="197">
        <v>51080</v>
      </c>
      <c r="C18" s="150"/>
      <c r="D18" s="200">
        <v>46579</v>
      </c>
      <c r="E18" s="150"/>
      <c r="F18" s="200">
        <v>33712.094568091066</v>
      </c>
      <c r="G18" s="150"/>
      <c r="H18" s="252">
        <v>55012.389289536484</v>
      </c>
      <c r="I18" s="150"/>
      <c r="J18" s="200">
        <v>52497.456233779078</v>
      </c>
      <c r="K18" s="150"/>
      <c r="L18" s="200">
        <v>73202.979792645303</v>
      </c>
      <c r="M18" s="150"/>
      <c r="N18" s="200">
        <v>37584.437772066813</v>
      </c>
      <c r="O18" s="150"/>
      <c r="P18" s="200">
        <v>50653.91592724892</v>
      </c>
      <c r="Q18" s="150"/>
      <c r="R18" s="200">
        <v>47422</v>
      </c>
      <c r="S18" s="150"/>
      <c r="T18" s="200">
        <v>52359.699142999998</v>
      </c>
      <c r="U18" s="150"/>
      <c r="V18" s="200">
        <v>41994.041496999991</v>
      </c>
      <c r="W18" s="12"/>
      <c r="X18" s="12">
        <v>33264</v>
      </c>
      <c r="Y18" s="478"/>
      <c r="Z18" s="12">
        <v>48533.470990000002</v>
      </c>
      <c r="AA18" s="478"/>
      <c r="AB18" s="12"/>
      <c r="AC18" s="220">
        <v>23.482574256515402</v>
      </c>
      <c r="AD18" s="217"/>
      <c r="AE18" s="220">
        <v>23.689135719589473</v>
      </c>
      <c r="AF18" s="217"/>
      <c r="AG18" s="220">
        <v>22.467791867618722</v>
      </c>
      <c r="AH18" s="218"/>
      <c r="AI18" s="218">
        <v>29.296062494837194</v>
      </c>
      <c r="AJ18" s="218"/>
      <c r="AK18" s="218">
        <v>25.624386727428483</v>
      </c>
      <c r="AL18" s="218"/>
      <c r="AM18" s="218">
        <v>26.172481332734097</v>
      </c>
      <c r="AN18" s="218"/>
      <c r="AO18" s="218">
        <v>14.184811493151555</v>
      </c>
      <c r="AP18" s="62"/>
      <c r="AQ18" s="218">
        <v>24.828662167098752</v>
      </c>
      <c r="AR18" s="62"/>
      <c r="AS18" s="217">
        <v>26.071801638352849</v>
      </c>
      <c r="AT18" s="62"/>
      <c r="AU18" s="217">
        <f>T18/$T$15*100</f>
        <v>26.087146777298848</v>
      </c>
      <c r="AV18" s="150"/>
      <c r="AW18" s="217">
        <f t="shared" si="4"/>
        <v>24.647502101752259</v>
      </c>
      <c r="AX18" s="217"/>
      <c r="AY18" s="217">
        <f t="shared" si="5"/>
        <v>23.470309324904044</v>
      </c>
      <c r="AZ18" s="217"/>
      <c r="BA18" s="217">
        <f t="shared" si="6"/>
        <v>28.465787828789761</v>
      </c>
    </row>
    <row r="19" spans="1:53" s="4" customFormat="1" ht="12">
      <c r="A19" s="76" t="s">
        <v>120</v>
      </c>
      <c r="B19" s="197">
        <v>36513</v>
      </c>
      <c r="C19" s="150"/>
      <c r="D19" s="200">
        <v>30835</v>
      </c>
      <c r="E19" s="150"/>
      <c r="F19" s="200">
        <v>48182.233127839878</v>
      </c>
      <c r="G19" s="150"/>
      <c r="H19" s="252">
        <v>42279.959694014266</v>
      </c>
      <c r="I19" s="150"/>
      <c r="J19" s="200">
        <v>58425.431777643971</v>
      </c>
      <c r="K19" s="150"/>
      <c r="L19" s="200">
        <v>82216.356705594473</v>
      </c>
      <c r="M19" s="150"/>
      <c r="N19" s="200">
        <v>67851.12272146999</v>
      </c>
      <c r="O19" s="150"/>
      <c r="P19" s="200">
        <v>52156.533444786044</v>
      </c>
      <c r="Q19" s="150"/>
      <c r="R19" s="200">
        <v>48323</v>
      </c>
      <c r="S19" s="150"/>
      <c r="T19" s="200">
        <v>60234.092995000145</v>
      </c>
      <c r="U19" s="150"/>
      <c r="V19" s="200">
        <v>42020.516110000011</v>
      </c>
      <c r="W19" s="12"/>
      <c r="X19" s="12">
        <v>42236</v>
      </c>
      <c r="Y19" s="478"/>
      <c r="Z19" s="12">
        <v>39363.154150000002</v>
      </c>
      <c r="AA19" s="478"/>
      <c r="AB19" s="12"/>
      <c r="AC19" s="220">
        <v>16.785811155601937</v>
      </c>
      <c r="AD19" s="217"/>
      <c r="AE19" s="220">
        <v>15.682056289605647</v>
      </c>
      <c r="AF19" s="217"/>
      <c r="AG19" s="220">
        <v>32.111572997841442</v>
      </c>
      <c r="AH19" s="218"/>
      <c r="AI19" s="218">
        <v>22.515588896820226</v>
      </c>
      <c r="AJ19" s="218"/>
      <c r="AK19" s="218">
        <v>28.517874312242032</v>
      </c>
      <c r="AL19" s="218"/>
      <c r="AM19" s="218">
        <v>29.395061064696865</v>
      </c>
      <c r="AN19" s="218"/>
      <c r="AO19" s="218">
        <v>25.607816491485529</v>
      </c>
      <c r="AP19" s="62"/>
      <c r="AQ19" s="218">
        <v>25.565189285019446</v>
      </c>
      <c r="AR19" s="62"/>
      <c r="AS19" s="217">
        <v>26.567155973390509</v>
      </c>
      <c r="AT19" s="62"/>
      <c r="AU19" s="217">
        <f>T19/$T$15*100</f>
        <v>30.010402096974421</v>
      </c>
      <c r="AV19" s="150"/>
      <c r="AW19" s="217">
        <f t="shared" si="4"/>
        <v>24.663040808109152</v>
      </c>
      <c r="AX19" s="217"/>
      <c r="AY19" s="217">
        <f t="shared" si="5"/>
        <v>29.800745089184915</v>
      </c>
      <c r="AZ19" s="217"/>
      <c r="BA19" s="217">
        <f>Z19/SUM($Z$16:$Z$19)*100</f>
        <v>23.087225608420166</v>
      </c>
    </row>
    <row r="20" spans="1:53" s="4" customFormat="1" ht="6.6" customHeight="1">
      <c r="A20" s="55"/>
      <c r="B20" s="197"/>
      <c r="C20" s="150"/>
      <c r="D20" s="197"/>
      <c r="E20" s="150"/>
      <c r="F20" s="197"/>
      <c r="G20" s="150"/>
      <c r="H20" s="197"/>
      <c r="I20" s="150"/>
      <c r="J20" s="200"/>
      <c r="K20" s="150"/>
      <c r="L20" s="200"/>
      <c r="M20" s="150"/>
      <c r="N20" s="200"/>
      <c r="O20" s="150"/>
      <c r="P20" s="200"/>
      <c r="Q20" s="150"/>
      <c r="R20" s="200"/>
      <c r="S20" s="150"/>
      <c r="T20" s="150"/>
      <c r="U20" s="150"/>
      <c r="V20" s="150"/>
      <c r="W20" s="12"/>
      <c r="X20" s="12"/>
      <c r="Y20" s="478"/>
      <c r="Z20" s="478"/>
      <c r="AA20" s="478"/>
      <c r="AB20" s="12"/>
      <c r="AC20" s="216"/>
      <c r="AD20" s="217"/>
      <c r="AE20" s="216"/>
      <c r="AF20" s="217"/>
      <c r="AG20" s="216"/>
      <c r="AH20" s="218"/>
      <c r="AI20" s="218"/>
      <c r="AJ20" s="218"/>
      <c r="AK20" s="218"/>
      <c r="AL20" s="218"/>
      <c r="AM20" s="218"/>
      <c r="AN20" s="218"/>
      <c r="AO20" s="218"/>
      <c r="AP20" s="62"/>
      <c r="AQ20" s="218"/>
      <c r="AR20" s="62"/>
      <c r="AS20" s="218"/>
      <c r="AT20" s="62"/>
      <c r="AU20" s="150"/>
      <c r="AV20" s="150"/>
      <c r="AW20" s="150"/>
      <c r="AX20" s="150"/>
    </row>
    <row r="21" spans="1:53" s="38" customFormat="1" ht="24">
      <c r="A21" s="46" t="s">
        <v>144</v>
      </c>
      <c r="B21" s="201">
        <v>217522.66345420881</v>
      </c>
      <c r="C21" s="186"/>
      <c r="D21" s="201">
        <v>196626</v>
      </c>
      <c r="E21" s="186"/>
      <c r="F21" s="201">
        <v>150046.31860008452</v>
      </c>
      <c r="G21" s="186"/>
      <c r="H21" s="198">
        <v>187780.82992972643</v>
      </c>
      <c r="I21" s="186"/>
      <c r="J21" s="260">
        <v>204873.02502965109</v>
      </c>
      <c r="K21" s="186"/>
      <c r="L21" s="260">
        <v>279694.45793849864</v>
      </c>
      <c r="M21" s="186"/>
      <c r="N21" s="260">
        <v>264962.54666628956</v>
      </c>
      <c r="O21" s="186"/>
      <c r="P21" s="260">
        <v>204013.87552154134</v>
      </c>
      <c r="Q21" s="186"/>
      <c r="R21" s="260">
        <v>181890</v>
      </c>
      <c r="S21" s="186"/>
      <c r="T21" s="260">
        <f>SUM(T22:T24)</f>
        <v>200710.71623886324</v>
      </c>
      <c r="U21" s="260"/>
      <c r="V21" s="260">
        <f t="shared" ref="V21:Z21" si="7">SUM(V22:V24)</f>
        <v>170378.48834999994</v>
      </c>
      <c r="W21" s="260"/>
      <c r="X21" s="260">
        <f t="shared" si="7"/>
        <v>141728</v>
      </c>
      <c r="Y21" s="260"/>
      <c r="Z21" s="260">
        <f t="shared" si="7"/>
        <v>170497.55054</v>
      </c>
      <c r="AA21" s="477"/>
      <c r="AB21" s="33"/>
      <c r="AC21" s="214">
        <v>99.999845282663813</v>
      </c>
      <c r="AD21" s="214"/>
      <c r="AE21" s="214">
        <v>100</v>
      </c>
      <c r="AF21" s="214"/>
      <c r="AG21" s="214">
        <v>100</v>
      </c>
      <c r="AH21" s="214"/>
      <c r="AI21" s="214">
        <v>100.00000000000021</v>
      </c>
      <c r="AJ21" s="214"/>
      <c r="AK21" s="214">
        <v>100.00000000000016</v>
      </c>
      <c r="AL21" s="214"/>
      <c r="AM21" s="214">
        <v>100.0000000000001</v>
      </c>
      <c r="AN21" s="214"/>
      <c r="AO21" s="214">
        <v>100.00000000000024</v>
      </c>
      <c r="AP21" s="67"/>
      <c r="AQ21" s="214">
        <v>99.999999999999915</v>
      </c>
      <c r="AR21" s="67"/>
      <c r="AS21" s="214">
        <v>100</v>
      </c>
      <c r="AT21" s="67"/>
      <c r="AU21" s="214">
        <f>SUM(AU22:AU24)</f>
        <v>100</v>
      </c>
      <c r="AV21" s="214"/>
      <c r="AW21" s="214">
        <f t="shared" ref="AW21:BA21" si="8">SUM(AW22:AW24)</f>
        <v>99.999999999999986</v>
      </c>
      <c r="AX21" s="214"/>
      <c r="AY21" s="214">
        <f t="shared" si="8"/>
        <v>100</v>
      </c>
      <c r="AZ21" s="214"/>
      <c r="BA21" s="214">
        <f t="shared" si="8"/>
        <v>100</v>
      </c>
    </row>
    <row r="22" spans="1:53" s="4" customFormat="1" ht="12">
      <c r="A22" s="143" t="s">
        <v>130</v>
      </c>
      <c r="B22" s="197">
        <v>97015.646023195906</v>
      </c>
      <c r="C22" s="150"/>
      <c r="D22" s="197">
        <v>44617</v>
      </c>
      <c r="E22" s="150"/>
      <c r="F22" s="197">
        <v>35314.918082232958</v>
      </c>
      <c r="G22" s="178"/>
      <c r="H22" s="252">
        <v>71639.096293408598</v>
      </c>
      <c r="I22" s="178"/>
      <c r="J22" s="246">
        <v>71113.399224828448</v>
      </c>
      <c r="K22" s="178"/>
      <c r="L22" s="246">
        <v>93319.213821707293</v>
      </c>
      <c r="M22" s="178"/>
      <c r="N22" s="246">
        <v>83725.892857885803</v>
      </c>
      <c r="O22" s="178"/>
      <c r="P22" s="246">
        <v>77453.352171297083</v>
      </c>
      <c r="Q22" s="178"/>
      <c r="R22" s="246">
        <v>50379</v>
      </c>
      <c r="S22" s="178"/>
      <c r="T22" s="246">
        <v>61628.041681684561</v>
      </c>
      <c r="U22" s="178"/>
      <c r="V22" s="246">
        <v>46944.878219999984</v>
      </c>
      <c r="W22" s="92"/>
      <c r="X22" s="246">
        <v>38730</v>
      </c>
      <c r="Y22" s="479"/>
      <c r="Z22" s="12">
        <v>20299.94514</v>
      </c>
      <c r="AA22" s="479"/>
      <c r="AB22" s="92"/>
      <c r="AC22" s="218">
        <v>44.600178382605932</v>
      </c>
      <c r="AD22" s="217"/>
      <c r="AE22" s="218">
        <v>22.691302269282801</v>
      </c>
      <c r="AF22" s="217"/>
      <c r="AG22" s="218">
        <v>23.536011020941547</v>
      </c>
      <c r="AH22" s="218"/>
      <c r="AI22" s="218">
        <v>38.150377927405252</v>
      </c>
      <c r="AJ22" s="218"/>
      <c r="AK22" s="218">
        <v>34.710962663111147</v>
      </c>
      <c r="AL22" s="218"/>
      <c r="AM22" s="218">
        <v>33.364698932371098</v>
      </c>
      <c r="AN22" s="218"/>
      <c r="AO22" s="218">
        <v>31.599142562339434</v>
      </c>
      <c r="AP22" s="62"/>
      <c r="AQ22" s="218">
        <v>37.964747237556843</v>
      </c>
      <c r="AR22" s="62"/>
      <c r="AS22" s="217">
        <v>27.697509483753919</v>
      </c>
      <c r="AT22" s="62"/>
      <c r="AU22" s="217">
        <f>T22/$T$21*100</f>
        <v>30.704908455581325</v>
      </c>
      <c r="AV22" s="217"/>
      <c r="AW22" s="217">
        <f>V22/SUM($V$22:$V$24)*100</f>
        <v>27.553289546485164</v>
      </c>
      <c r="AX22" s="217"/>
      <c r="AY22" s="217">
        <f>X22/SUM($X$22:$X$24)*100</f>
        <v>27.326992549108155</v>
      </c>
      <c r="AZ22" s="217"/>
      <c r="BA22" s="217">
        <f>Z22/SUM($Z$22:$Z$24)*100</f>
        <v>11.906297231664617</v>
      </c>
    </row>
    <row r="23" spans="1:53" s="4" customFormat="1" ht="12">
      <c r="A23" s="76" t="s">
        <v>131</v>
      </c>
      <c r="B23" s="197">
        <v>120507.01743101289</v>
      </c>
      <c r="C23" s="150"/>
      <c r="D23" s="197">
        <v>152009</v>
      </c>
      <c r="E23" s="150"/>
      <c r="F23" s="197">
        <v>114731.40051785155</v>
      </c>
      <c r="G23" s="178"/>
      <c r="H23" s="252">
        <v>115845.72636874909</v>
      </c>
      <c r="I23" s="178"/>
      <c r="J23" s="246">
        <v>133689.07029034421</v>
      </c>
      <c r="K23" s="178"/>
      <c r="L23" s="246">
        <v>186375.24411679135</v>
      </c>
      <c r="M23" s="178"/>
      <c r="N23" s="246">
        <v>180799.15216173712</v>
      </c>
      <c r="O23" s="178"/>
      <c r="P23" s="246">
        <v>126506.08975024425</v>
      </c>
      <c r="Q23" s="178"/>
      <c r="R23" s="246">
        <v>131450</v>
      </c>
      <c r="S23" s="178"/>
      <c r="T23" s="246">
        <v>138740.55752517868</v>
      </c>
      <c r="U23" s="178"/>
      <c r="V23" s="246">
        <v>123433.61012999996</v>
      </c>
      <c r="W23" s="92"/>
      <c r="X23" s="246">
        <v>102931</v>
      </c>
      <c r="Y23" s="479"/>
      <c r="Z23" s="12">
        <v>150197.6054</v>
      </c>
      <c r="AA23" s="479"/>
      <c r="AB23" s="92"/>
      <c r="AC23" s="218">
        <v>55.399666900057873</v>
      </c>
      <c r="AD23" s="217"/>
      <c r="AE23" s="218">
        <v>77.308697730717199</v>
      </c>
      <c r="AF23" s="217"/>
      <c r="AG23" s="218">
        <v>76.463988979058456</v>
      </c>
      <c r="AH23" s="218"/>
      <c r="AI23" s="218">
        <v>61.69198762839769</v>
      </c>
      <c r="AJ23" s="218"/>
      <c r="AK23" s="218">
        <v>65.25459868179118</v>
      </c>
      <c r="AL23" s="218"/>
      <c r="AM23" s="218">
        <v>66.635301067629001</v>
      </c>
      <c r="AN23" s="218"/>
      <c r="AO23" s="218">
        <v>68.235739139934864</v>
      </c>
      <c r="AP23" s="62"/>
      <c r="AQ23" s="218">
        <v>62.008571439978688</v>
      </c>
      <c r="AR23" s="62"/>
      <c r="AS23" s="217">
        <v>72.268953763263511</v>
      </c>
      <c r="AT23" s="62"/>
      <c r="AU23" s="217">
        <f>T23/$T$21*100</f>
        <v>69.124638746276673</v>
      </c>
      <c r="AV23" s="178"/>
      <c r="AW23" s="217">
        <f>V23/SUM($V$22:$V$24)*100</f>
        <v>72.446710453514825</v>
      </c>
      <c r="AX23" s="217"/>
      <c r="AY23" s="217">
        <f>X23/SUM($X$22:$X$24)*100</f>
        <v>72.625733799954844</v>
      </c>
      <c r="AZ23" s="217"/>
      <c r="BA23" s="217">
        <f>Z23/SUM($Z$22:$Z$24)*100</f>
        <v>88.09370276833539</v>
      </c>
    </row>
    <row r="24" spans="1:53" s="4" customFormat="1" ht="12">
      <c r="A24" s="76" t="s">
        <v>132</v>
      </c>
      <c r="B24" s="200">
        <v>0</v>
      </c>
      <c r="C24" s="150"/>
      <c r="D24" s="200">
        <v>0</v>
      </c>
      <c r="E24" s="150"/>
      <c r="F24" s="200">
        <v>0</v>
      </c>
      <c r="G24" s="178"/>
      <c r="H24" s="252">
        <v>296.00726756873757</v>
      </c>
      <c r="I24" s="140" t="s">
        <v>71</v>
      </c>
      <c r="J24" s="246">
        <v>70.555514478448728</v>
      </c>
      <c r="K24" s="140" t="s">
        <v>71</v>
      </c>
      <c r="L24" s="246">
        <v>0</v>
      </c>
      <c r="M24" s="140"/>
      <c r="N24" s="246">
        <v>437.50164666666672</v>
      </c>
      <c r="O24" s="140" t="s">
        <v>71</v>
      </c>
      <c r="P24" s="246">
        <v>54.433599999999998</v>
      </c>
      <c r="Q24" s="140" t="s">
        <v>71</v>
      </c>
      <c r="R24" s="246">
        <v>61</v>
      </c>
      <c r="S24" s="140" t="s">
        <v>71</v>
      </c>
      <c r="T24" s="246">
        <v>342.11703199999999</v>
      </c>
      <c r="U24" s="140" t="s">
        <v>71</v>
      </c>
      <c r="V24" s="246">
        <v>0</v>
      </c>
      <c r="W24" s="92"/>
      <c r="X24" s="246">
        <v>67</v>
      </c>
      <c r="Y24" s="479" t="s">
        <v>71</v>
      </c>
      <c r="Z24" s="246">
        <v>0</v>
      </c>
      <c r="AA24" s="479"/>
      <c r="AB24" s="92"/>
      <c r="AC24" s="218">
        <v>0</v>
      </c>
      <c r="AD24" s="217"/>
      <c r="AE24" s="218">
        <v>0</v>
      </c>
      <c r="AF24" s="217"/>
      <c r="AG24" s="218">
        <v>0</v>
      </c>
      <c r="AH24" s="218"/>
      <c r="AI24" s="218">
        <v>0.15763444419726635</v>
      </c>
      <c r="AJ24" s="218"/>
      <c r="AK24" s="218">
        <v>3.4438655097828223E-2</v>
      </c>
      <c r="AL24" s="218"/>
      <c r="AM24" s="218">
        <v>0</v>
      </c>
      <c r="AN24" s="218"/>
      <c r="AO24" s="218">
        <v>0.16511829772593659</v>
      </c>
      <c r="AP24" s="62"/>
      <c r="AQ24" s="218">
        <v>2.6681322464389163E-2</v>
      </c>
      <c r="AR24" s="62"/>
      <c r="AS24" s="217">
        <v>3.3536752982571881E-2</v>
      </c>
      <c r="AT24" s="62"/>
      <c r="AU24" s="217">
        <f>T24/$T$21*100</f>
        <v>0.17045279814200401</v>
      </c>
      <c r="AV24" s="140"/>
      <c r="AW24" s="217">
        <f>V24/$V$21*100</f>
        <v>0</v>
      </c>
      <c r="AX24" s="217"/>
      <c r="AY24" s="217">
        <f>X24/SUM($X$22:$X$24)*100</f>
        <v>4.7273650937006098E-2</v>
      </c>
      <c r="AZ24" s="217"/>
      <c r="BA24" s="217">
        <f t="shared" ref="BA24" si="9">Z24/SUM($Z$22:$Z$24)*100</f>
        <v>0</v>
      </c>
    </row>
    <row r="25" spans="1:53" s="4" customFormat="1" ht="6.6" customHeight="1">
      <c r="A25" s="56"/>
      <c r="B25" s="246"/>
      <c r="C25" s="150"/>
      <c r="D25" s="246"/>
      <c r="E25" s="150"/>
      <c r="F25" s="246"/>
      <c r="G25" s="150"/>
      <c r="H25" s="197"/>
      <c r="I25" s="150"/>
      <c r="J25" s="208"/>
      <c r="K25" s="150"/>
      <c r="L25" s="208"/>
      <c r="M25" s="150"/>
      <c r="N25" s="208"/>
      <c r="O25" s="150"/>
      <c r="P25" s="208"/>
      <c r="Q25" s="150"/>
      <c r="R25" s="208"/>
      <c r="S25" s="150"/>
      <c r="T25" s="150"/>
      <c r="U25" s="150"/>
      <c r="V25" s="150"/>
      <c r="W25" s="12"/>
      <c r="X25" s="12"/>
      <c r="Y25" s="478"/>
      <c r="Z25" s="478"/>
      <c r="AA25" s="478"/>
      <c r="AB25" s="12"/>
      <c r="AC25" s="223"/>
      <c r="AD25" s="217"/>
      <c r="AE25" s="223"/>
      <c r="AF25" s="217"/>
      <c r="AG25" s="223"/>
      <c r="AH25" s="218"/>
      <c r="AI25" s="218"/>
      <c r="AJ25" s="218"/>
      <c r="AK25" s="218"/>
      <c r="AL25" s="218"/>
      <c r="AM25" s="218"/>
      <c r="AN25" s="218"/>
      <c r="AO25" s="218"/>
      <c r="AP25" s="62"/>
      <c r="AQ25" s="218"/>
      <c r="AR25" s="62"/>
      <c r="AS25" s="218"/>
      <c r="AT25" s="62"/>
      <c r="AU25" s="150"/>
      <c r="AV25" s="150"/>
      <c r="AW25" s="150"/>
      <c r="AX25" s="150"/>
    </row>
    <row r="26" spans="1:53" s="38" customFormat="1" ht="24">
      <c r="A26" s="325" t="s">
        <v>81</v>
      </c>
      <c r="B26" s="198">
        <v>217523</v>
      </c>
      <c r="C26" s="186"/>
      <c r="D26" s="198">
        <v>196626</v>
      </c>
      <c r="E26" s="186"/>
      <c r="F26" s="198">
        <v>150046.31860008437</v>
      </c>
      <c r="G26" s="186"/>
      <c r="H26" s="198">
        <v>187780.8299297262</v>
      </c>
      <c r="I26" s="186"/>
      <c r="J26" s="257">
        <v>204873.02502965109</v>
      </c>
      <c r="K26" s="186"/>
      <c r="L26" s="257">
        <v>279694.4579384987</v>
      </c>
      <c r="M26" s="186"/>
      <c r="N26" s="257">
        <v>264962.54666628951</v>
      </c>
      <c r="O26" s="186"/>
      <c r="P26" s="257">
        <v>204013.87552154227</v>
      </c>
      <c r="Q26" s="186"/>
      <c r="R26" s="257">
        <v>181890</v>
      </c>
      <c r="S26" s="186"/>
      <c r="T26" s="257">
        <f>T27+T35</f>
        <v>200710.71623886342</v>
      </c>
      <c r="U26" s="257"/>
      <c r="V26" s="257">
        <f>V27+V35</f>
        <v>170378.48835</v>
      </c>
      <c r="W26" s="257"/>
      <c r="X26" s="257">
        <f t="shared" ref="X26:Z26" si="10">X27+X35</f>
        <v>141728</v>
      </c>
      <c r="Y26" s="257"/>
      <c r="Z26" s="257">
        <f t="shared" si="10"/>
        <v>170497.55054693</v>
      </c>
      <c r="AA26" s="477"/>
      <c r="AB26" s="33"/>
      <c r="AC26" s="215">
        <v>100</v>
      </c>
      <c r="AD26" s="214"/>
      <c r="AE26" s="215">
        <v>100</v>
      </c>
      <c r="AF26" s="214"/>
      <c r="AG26" s="215">
        <v>100</v>
      </c>
      <c r="AH26" s="214"/>
      <c r="AI26" s="215">
        <v>100</v>
      </c>
      <c r="AJ26" s="214"/>
      <c r="AK26" s="215">
        <v>100</v>
      </c>
      <c r="AL26" s="214"/>
      <c r="AM26" s="215">
        <v>100</v>
      </c>
      <c r="AN26" s="214"/>
      <c r="AO26" s="215">
        <v>100.00000000000001</v>
      </c>
      <c r="AP26" s="67"/>
      <c r="AQ26" s="215">
        <v>100.00000000000001</v>
      </c>
      <c r="AR26" s="67"/>
      <c r="AS26" s="215">
        <v>100.00000000000001</v>
      </c>
      <c r="AT26" s="67"/>
      <c r="AU26" s="215">
        <f>AU27+AU35</f>
        <v>99.999999999999972</v>
      </c>
      <c r="AV26" s="215"/>
      <c r="AW26" s="215">
        <f>AW27+AW35</f>
        <v>100</v>
      </c>
      <c r="AX26" s="215"/>
      <c r="AY26" s="215">
        <f>AY27+AY35</f>
        <v>100</v>
      </c>
      <c r="AZ26" s="215"/>
      <c r="BA26" s="215">
        <f t="shared" ref="BA26" si="11">BA27+BA35</f>
        <v>100.00000000000001</v>
      </c>
    </row>
    <row r="27" spans="1:53" s="4" customFormat="1" ht="24">
      <c r="A27" s="326" t="s">
        <v>89</v>
      </c>
      <c r="B27" s="200">
        <v>212007</v>
      </c>
      <c r="C27" s="150"/>
      <c r="D27" s="200">
        <v>196603</v>
      </c>
      <c r="E27" s="150"/>
      <c r="F27" s="200">
        <v>149475.42223644801</v>
      </c>
      <c r="G27" s="140"/>
      <c r="H27" s="199">
        <v>187621.80621433494</v>
      </c>
      <c r="I27" s="168"/>
      <c r="J27" s="199">
        <v>204547.35925270745</v>
      </c>
      <c r="K27" s="168"/>
      <c r="L27" s="199">
        <v>275718.79437686619</v>
      </c>
      <c r="M27" s="168"/>
      <c r="N27" s="199">
        <v>263001.44907979475</v>
      </c>
      <c r="O27" s="140"/>
      <c r="P27" s="199">
        <v>203113.61767322206</v>
      </c>
      <c r="Q27" s="140"/>
      <c r="R27" s="199">
        <v>181384</v>
      </c>
      <c r="S27" s="140"/>
      <c r="T27" s="199">
        <f>SUM(T28:T32)</f>
        <v>199925.24219496435</v>
      </c>
      <c r="U27" s="199"/>
      <c r="V27" s="200">
        <f>SUM(V28:V33)</f>
        <v>169497.41991699999</v>
      </c>
      <c r="W27" s="200"/>
      <c r="X27" s="200">
        <f t="shared" ref="X27" si="12">SUM(X28:X33)</f>
        <v>140947</v>
      </c>
      <c r="Y27" s="200"/>
      <c r="Z27" s="246">
        <f>SUM(Z28:Z34)</f>
        <v>170140.60600589</v>
      </c>
      <c r="AA27" s="480"/>
      <c r="AB27" s="15"/>
      <c r="AC27" s="220">
        <v>97.464176202056791</v>
      </c>
      <c r="AD27" s="217"/>
      <c r="AE27" s="220">
        <v>99.988302665974999</v>
      </c>
      <c r="AF27" s="227"/>
      <c r="AG27" s="220">
        <v>99.61951991294238</v>
      </c>
      <c r="AH27" s="225"/>
      <c r="AI27" s="220">
        <v>99.91531419077721</v>
      </c>
      <c r="AJ27" s="225"/>
      <c r="AK27" s="220">
        <v>99.841040187259154</v>
      </c>
      <c r="AL27" s="225"/>
      <c r="AM27" s="220">
        <v>98.578569060347021</v>
      </c>
      <c r="AN27" s="225"/>
      <c r="AO27" s="220">
        <v>99.259858568250905</v>
      </c>
      <c r="AP27" s="62"/>
      <c r="AQ27" s="220">
        <v>99.55872714734781</v>
      </c>
      <c r="AR27" s="62"/>
      <c r="AS27" s="220">
        <v>99.721809885095396</v>
      </c>
      <c r="AT27" s="62"/>
      <c r="AU27" s="220">
        <f>SUM(AU28:AU32)</f>
        <v>99.608653659048116</v>
      </c>
      <c r="AV27" s="220"/>
      <c r="AW27" s="220">
        <f t="shared" ref="AW27:AW33" si="13">V27/SUM($V$27+$V$35)*100</f>
        <v>99.482875777609863</v>
      </c>
      <c r="AX27" s="220"/>
      <c r="AY27" s="220">
        <f t="shared" ref="AY27:AY33" si="14">X27/SUM($X$27+$X$35)*100</f>
        <v>99.448944456988031</v>
      </c>
      <c r="AZ27" s="220"/>
      <c r="BA27" s="220">
        <f>Z27/SUM($Z$27+$Z$35)*100</f>
        <v>99.7906453553761</v>
      </c>
    </row>
    <row r="28" spans="1:53" s="4" customFormat="1" ht="12">
      <c r="A28" s="75" t="s">
        <v>18</v>
      </c>
      <c r="B28" s="197">
        <v>169432</v>
      </c>
      <c r="C28" s="150"/>
      <c r="D28" s="197">
        <v>182327</v>
      </c>
      <c r="E28" s="150"/>
      <c r="F28" s="197">
        <v>139365.52765876177</v>
      </c>
      <c r="G28" s="140"/>
      <c r="H28" s="199">
        <v>165788.94775678933</v>
      </c>
      <c r="I28" s="168"/>
      <c r="J28" s="200">
        <v>190354.57893489965</v>
      </c>
      <c r="K28" s="168"/>
      <c r="L28" s="200">
        <v>259504.19888490799</v>
      </c>
      <c r="M28" s="168"/>
      <c r="N28" s="200">
        <v>239582.42821639194</v>
      </c>
      <c r="O28" s="140"/>
      <c r="P28" s="200">
        <v>177030.02969562565</v>
      </c>
      <c r="Q28" s="140"/>
      <c r="R28" s="200">
        <v>166126</v>
      </c>
      <c r="S28" s="140"/>
      <c r="T28" s="200">
        <v>179192.98214831762</v>
      </c>
      <c r="U28" s="140"/>
      <c r="V28" s="200">
        <v>154862.31109799998</v>
      </c>
      <c r="W28" s="89"/>
      <c r="X28" s="200">
        <v>127451</v>
      </c>
      <c r="Y28" s="480"/>
      <c r="Z28" s="246">
        <v>163073.6545</v>
      </c>
      <c r="AA28" s="480"/>
      <c r="AB28" s="89"/>
      <c r="AC28" s="220">
        <v>77.891533309121328</v>
      </c>
      <c r="AD28" s="217"/>
      <c r="AE28" s="220">
        <v>92.72781829463041</v>
      </c>
      <c r="AF28" s="227"/>
      <c r="AG28" s="220">
        <v>92.88167077941452</v>
      </c>
      <c r="AH28" s="225"/>
      <c r="AI28" s="220">
        <v>88.288537130671457</v>
      </c>
      <c r="AJ28" s="225"/>
      <c r="AK28" s="220">
        <v>92.913441829323205</v>
      </c>
      <c r="AL28" s="225"/>
      <c r="AM28" s="220">
        <v>92.781316010905627</v>
      </c>
      <c r="AN28" s="225"/>
      <c r="AO28" s="220">
        <v>90.421243013691708</v>
      </c>
      <c r="AP28" s="62"/>
      <c r="AQ28" s="220">
        <v>86.773524223813226</v>
      </c>
      <c r="AR28" s="62"/>
      <c r="AS28" s="220">
        <v>91.333223376766185</v>
      </c>
      <c r="AT28" s="62"/>
      <c r="AU28" s="220">
        <f>T28/$T$26*100</f>
        <v>89.279230081099499</v>
      </c>
      <c r="AV28" s="220"/>
      <c r="AW28" s="220">
        <f t="shared" si="13"/>
        <v>90.893112503659552</v>
      </c>
      <c r="AX28" s="220"/>
      <c r="AY28" s="220">
        <f t="shared" si="14"/>
        <v>89.926478889139759</v>
      </c>
      <c r="AZ28" s="220"/>
      <c r="BA28" s="220">
        <f>Z28/SUM($Z$27+$Z$35)*100</f>
        <v>95.645746215640472</v>
      </c>
    </row>
    <row r="29" spans="1:53" s="4" customFormat="1" ht="12">
      <c r="A29" s="75" t="s">
        <v>21</v>
      </c>
      <c r="B29" s="197">
        <v>0</v>
      </c>
      <c r="C29" s="150"/>
      <c r="D29" s="197">
        <v>0</v>
      </c>
      <c r="E29" s="150"/>
      <c r="F29" s="197">
        <v>34.624200000000002</v>
      </c>
      <c r="G29" s="140" t="s">
        <v>71</v>
      </c>
      <c r="H29" s="199">
        <v>296.00726756873757</v>
      </c>
      <c r="I29" s="168" t="s">
        <v>71</v>
      </c>
      <c r="J29" s="200">
        <v>70.555514478448728</v>
      </c>
      <c r="K29" s="168" t="s">
        <v>71</v>
      </c>
      <c r="L29" s="200">
        <v>0</v>
      </c>
      <c r="M29" s="168"/>
      <c r="N29" s="200">
        <v>404.70657030303039</v>
      </c>
      <c r="O29" s="140" t="s">
        <v>71</v>
      </c>
      <c r="P29" s="200">
        <v>54.433599999999998</v>
      </c>
      <c r="Q29" s="140" t="s">
        <v>71</v>
      </c>
      <c r="R29" s="200">
        <v>71</v>
      </c>
      <c r="S29" s="140" t="s">
        <v>71</v>
      </c>
      <c r="T29" s="200">
        <v>420.35276533333342</v>
      </c>
      <c r="U29" s="140" t="s">
        <v>71</v>
      </c>
      <c r="V29" s="200">
        <v>308.95676900000001</v>
      </c>
      <c r="W29" s="140" t="s">
        <v>71</v>
      </c>
      <c r="X29" s="200">
        <v>67</v>
      </c>
      <c r="Y29" s="481" t="s">
        <v>71</v>
      </c>
      <c r="Z29" s="246">
        <v>0</v>
      </c>
      <c r="AA29" s="481"/>
      <c r="AB29" s="140"/>
      <c r="AC29" s="220">
        <v>0</v>
      </c>
      <c r="AD29" s="217"/>
      <c r="AE29" s="220">
        <v>0</v>
      </c>
      <c r="AF29" s="227"/>
      <c r="AG29" s="220">
        <v>2.3075674447090723E-2</v>
      </c>
      <c r="AH29" s="225"/>
      <c r="AI29" s="220">
        <v>0.15763444419726619</v>
      </c>
      <c r="AJ29" s="225"/>
      <c r="AK29" s="220">
        <v>3.4438655097828175E-2</v>
      </c>
      <c r="AL29" s="225"/>
      <c r="AM29" s="220">
        <v>0</v>
      </c>
      <c r="AN29" s="225"/>
      <c r="AO29" s="220">
        <v>0.15274104789336257</v>
      </c>
      <c r="AP29" s="62"/>
      <c r="AQ29" s="220">
        <v>2.6681322464389066E-2</v>
      </c>
      <c r="AR29" s="62"/>
      <c r="AS29" s="220">
        <v>3.9034581340370557E-2</v>
      </c>
      <c r="AT29" s="62"/>
      <c r="AU29" s="220">
        <f>T29/$T$26*100</f>
        <v>0.20943214852219283</v>
      </c>
      <c r="AV29" s="140"/>
      <c r="AW29" s="220">
        <f t="shared" si="13"/>
        <v>0.18133555004040508</v>
      </c>
      <c r="AX29" s="220"/>
      <c r="AY29" s="220">
        <f t="shared" si="14"/>
        <v>4.7273650937006098E-2</v>
      </c>
      <c r="AZ29" s="220"/>
      <c r="BA29" s="220">
        <f t="shared" ref="BA29:BA44" si="15">Z29/SUM($Z$27+$Z$35)*100</f>
        <v>0</v>
      </c>
    </row>
    <row r="30" spans="1:53" s="4" customFormat="1" ht="12">
      <c r="A30" s="75" t="s">
        <v>19</v>
      </c>
      <c r="B30" s="197">
        <v>41182</v>
      </c>
      <c r="C30" s="140"/>
      <c r="D30" s="197">
        <v>13999</v>
      </c>
      <c r="E30" s="140"/>
      <c r="F30" s="197">
        <v>9969.7741843983422</v>
      </c>
      <c r="G30" s="140"/>
      <c r="H30" s="199">
        <v>20486.509961294203</v>
      </c>
      <c r="I30" s="140"/>
      <c r="J30" s="200">
        <v>13591.569527780399</v>
      </c>
      <c r="K30" s="140"/>
      <c r="L30" s="200">
        <v>15277.549197647575</v>
      </c>
      <c r="M30" s="140"/>
      <c r="N30" s="200">
        <v>22531.116584766474</v>
      </c>
      <c r="O30" s="140"/>
      <c r="P30" s="200">
        <v>24554.528721131355</v>
      </c>
      <c r="Q30" s="140"/>
      <c r="R30" s="200">
        <v>14953</v>
      </c>
      <c r="S30" s="140"/>
      <c r="T30" s="200">
        <v>19602.34263931336</v>
      </c>
      <c r="U30" s="140"/>
      <c r="V30" s="200">
        <v>14154.281481</v>
      </c>
      <c r="W30" s="89"/>
      <c r="X30" s="200">
        <v>11622</v>
      </c>
      <c r="Y30" s="480"/>
      <c r="Z30" s="246">
        <v>6777.4206489999997</v>
      </c>
      <c r="AA30" s="480"/>
      <c r="AB30" s="89"/>
      <c r="AC30" s="220">
        <v>18.93225084243965</v>
      </c>
      <c r="AD30" s="217"/>
      <c r="AE30" s="220">
        <v>7.1196077833043434</v>
      </c>
      <c r="AF30" s="227"/>
      <c r="AG30" s="220">
        <v>6.6444643743446941</v>
      </c>
      <c r="AH30" s="225"/>
      <c r="AI30" s="220">
        <v>10.90979839047518</v>
      </c>
      <c r="AJ30" s="225"/>
      <c r="AK30" s="220">
        <v>6.6341430385055826</v>
      </c>
      <c r="AL30" s="225"/>
      <c r="AM30" s="220">
        <v>5.4622280721082133</v>
      </c>
      <c r="AN30" s="225"/>
      <c r="AO30" s="220">
        <v>8.5035099746167457</v>
      </c>
      <c r="AP30" s="62"/>
      <c r="AQ30" s="220">
        <v>12.035715050439592</v>
      </c>
      <c r="AR30" s="62"/>
      <c r="AS30" s="220">
        <v>8.2209027434163495</v>
      </c>
      <c r="AT30" s="62"/>
      <c r="AU30" s="220">
        <f>T30/$T$26*100</f>
        <v>9.7664653919050579</v>
      </c>
      <c r="AV30" s="140"/>
      <c r="AW30" s="220">
        <f t="shared" si="13"/>
        <v>8.3075519791697925</v>
      </c>
      <c r="AX30" s="220"/>
      <c r="AY30" s="220">
        <f t="shared" si="14"/>
        <v>8.2002144953714158</v>
      </c>
      <c r="AZ30" s="220"/>
      <c r="BA30" s="220">
        <f t="shared" si="15"/>
        <v>3.9750838808294158</v>
      </c>
    </row>
    <row r="31" spans="1:53" s="4" customFormat="1" ht="12">
      <c r="A31" s="75" t="s">
        <v>20</v>
      </c>
      <c r="B31" s="200">
        <v>1285</v>
      </c>
      <c r="C31" s="150" t="s">
        <v>71</v>
      </c>
      <c r="D31" s="200">
        <v>277</v>
      </c>
      <c r="E31" s="150" t="s">
        <v>71</v>
      </c>
      <c r="F31" s="197">
        <v>105.49619328790732</v>
      </c>
      <c r="G31" s="140" t="s">
        <v>71</v>
      </c>
      <c r="H31" s="199">
        <v>1050.3412286826774</v>
      </c>
      <c r="I31" s="140" t="s">
        <v>71</v>
      </c>
      <c r="J31" s="200">
        <v>530.65527554896596</v>
      </c>
      <c r="K31" s="140" t="s">
        <v>71</v>
      </c>
      <c r="L31" s="200">
        <v>937.04629431057151</v>
      </c>
      <c r="M31" s="140" t="s">
        <v>71</v>
      </c>
      <c r="N31" s="200">
        <v>483.19770833333331</v>
      </c>
      <c r="O31" s="140" t="s">
        <v>71</v>
      </c>
      <c r="P31" s="200">
        <v>1474.6256564650614</v>
      </c>
      <c r="Q31" s="140"/>
      <c r="R31" s="200">
        <v>234</v>
      </c>
      <c r="S31" s="140" t="s">
        <v>71</v>
      </c>
      <c r="T31" s="200">
        <v>709.56464199999982</v>
      </c>
      <c r="U31" s="140" t="s">
        <v>71</v>
      </c>
      <c r="V31" s="200">
        <v>135.00092000000001</v>
      </c>
      <c r="W31" s="140" t="s">
        <v>71</v>
      </c>
      <c r="X31" s="200">
        <v>1341</v>
      </c>
      <c r="Y31" s="481" t="s">
        <v>71</v>
      </c>
      <c r="Z31" s="200">
        <v>223.77868770000001</v>
      </c>
      <c r="AA31" s="481" t="s">
        <v>71</v>
      </c>
      <c r="AB31" s="140"/>
      <c r="AC31" s="220">
        <v>0.59074212841860407</v>
      </c>
      <c r="AD31" s="217"/>
      <c r="AE31" s="220">
        <v>0.14087658804023884</v>
      </c>
      <c r="AF31" s="227"/>
      <c r="AG31" s="220">
        <v>7.0309084736083619E-2</v>
      </c>
      <c r="AH31" s="225"/>
      <c r="AI31" s="220">
        <v>0.55934422543331486</v>
      </c>
      <c r="AJ31" s="225"/>
      <c r="AK31" s="220">
        <v>0.25901666433253706</v>
      </c>
      <c r="AL31" s="225"/>
      <c r="AM31" s="220">
        <v>0.33502497733316411</v>
      </c>
      <c r="AN31" s="225"/>
      <c r="AO31" s="220">
        <v>0.18236453204909103</v>
      </c>
      <c r="AP31" s="62"/>
      <c r="AQ31" s="220">
        <v>0.72280655063059784</v>
      </c>
      <c r="AR31" s="62"/>
      <c r="AS31" s="220">
        <v>0.12864918357248886</v>
      </c>
      <c r="AT31" s="62"/>
      <c r="AU31" s="220">
        <f>T31/$T$26*100</f>
        <v>0.35352603752136252</v>
      </c>
      <c r="AV31" s="140"/>
      <c r="AW31" s="220">
        <f t="shared" si="13"/>
        <v>7.9235894922764172E-2</v>
      </c>
      <c r="AX31" s="220"/>
      <c r="AY31" s="220">
        <f t="shared" si="14"/>
        <v>0.9461785956197788</v>
      </c>
      <c r="AZ31" s="220"/>
      <c r="BA31" s="220">
        <f t="shared" si="15"/>
        <v>0.13125038276629331</v>
      </c>
    </row>
    <row r="32" spans="1:53" s="38" customFormat="1" ht="12">
      <c r="A32" s="75" t="s">
        <v>90</v>
      </c>
      <c r="B32" s="197">
        <v>108</v>
      </c>
      <c r="C32" s="140" t="s">
        <v>71</v>
      </c>
      <c r="D32" s="200">
        <v>0</v>
      </c>
      <c r="E32" s="150"/>
      <c r="F32" s="197">
        <v>0</v>
      </c>
      <c r="G32" s="150"/>
      <c r="H32" s="199">
        <v>0</v>
      </c>
      <c r="I32" s="150"/>
      <c r="J32" s="200">
        <v>0</v>
      </c>
      <c r="K32" s="150"/>
      <c r="L32" s="200">
        <v>0</v>
      </c>
      <c r="M32" s="150"/>
      <c r="N32" s="200">
        <v>0</v>
      </c>
      <c r="O32" s="150"/>
      <c r="P32" s="200">
        <v>0</v>
      </c>
      <c r="Q32" s="150"/>
      <c r="R32" s="200">
        <v>0</v>
      </c>
      <c r="S32" s="150"/>
      <c r="T32" s="200">
        <v>0</v>
      </c>
      <c r="U32" s="150"/>
      <c r="V32" s="200">
        <v>0</v>
      </c>
      <c r="W32" s="24"/>
      <c r="X32" s="200">
        <v>466</v>
      </c>
      <c r="Y32" s="482" t="s">
        <v>71</v>
      </c>
      <c r="Z32" s="246">
        <v>0</v>
      </c>
      <c r="AA32" s="481"/>
      <c r="AB32" s="24"/>
      <c r="AC32" s="220">
        <v>4.964992207720563E-2</v>
      </c>
      <c r="AD32" s="217"/>
      <c r="AE32" s="220">
        <v>0</v>
      </c>
      <c r="AF32" s="227"/>
      <c r="AG32" s="220">
        <v>0</v>
      </c>
      <c r="AH32" s="227"/>
      <c r="AI32" s="220">
        <v>0</v>
      </c>
      <c r="AJ32" s="227"/>
      <c r="AK32" s="220">
        <v>0</v>
      </c>
      <c r="AL32" s="225"/>
      <c r="AM32" s="220">
        <v>0</v>
      </c>
      <c r="AN32" s="225"/>
      <c r="AO32" s="220">
        <v>0</v>
      </c>
      <c r="AP32" s="67"/>
      <c r="AQ32" s="220">
        <v>0</v>
      </c>
      <c r="AR32" s="67"/>
      <c r="AS32" s="220">
        <v>0</v>
      </c>
      <c r="AT32" s="67"/>
      <c r="AU32" s="220">
        <f>T32/$T$26*100</f>
        <v>0</v>
      </c>
      <c r="AV32" s="150"/>
      <c r="AW32" s="220">
        <f t="shared" si="13"/>
        <v>0</v>
      </c>
      <c r="AX32" s="220"/>
      <c r="AY32" s="220">
        <f t="shared" si="14"/>
        <v>0.32879882592007226</v>
      </c>
      <c r="AZ32" s="220"/>
      <c r="BA32" s="220">
        <f t="shared" si="15"/>
        <v>0</v>
      </c>
    </row>
    <row r="33" spans="1:53" s="38" customFormat="1" ht="12">
      <c r="A33" s="75" t="s">
        <v>22</v>
      </c>
      <c r="B33" s="197">
        <v>0</v>
      </c>
      <c r="C33" s="140"/>
      <c r="D33" s="197">
        <v>0</v>
      </c>
      <c r="E33" s="140"/>
      <c r="F33" s="197">
        <v>0</v>
      </c>
      <c r="G33" s="140"/>
      <c r="H33" s="200">
        <v>0</v>
      </c>
      <c r="I33" s="168"/>
      <c r="J33" s="200">
        <v>0</v>
      </c>
      <c r="K33" s="140"/>
      <c r="L33" s="200">
        <v>0</v>
      </c>
      <c r="M33" s="150"/>
      <c r="N33" s="200">
        <v>0</v>
      </c>
      <c r="O33" s="168"/>
      <c r="P33" s="200">
        <v>0</v>
      </c>
      <c r="Q33" s="140"/>
      <c r="R33" s="200">
        <v>0</v>
      </c>
      <c r="S33" s="150"/>
      <c r="T33" s="200">
        <v>0</v>
      </c>
      <c r="U33" s="150"/>
      <c r="V33" s="200">
        <v>36.869649000000003</v>
      </c>
      <c r="W33" s="140" t="s">
        <v>71</v>
      </c>
      <c r="X33" s="200">
        <v>0</v>
      </c>
      <c r="Y33" s="481"/>
      <c r="Z33" s="246">
        <v>0</v>
      </c>
      <c r="AA33" s="481"/>
      <c r="AB33" s="140"/>
      <c r="AC33" s="197">
        <v>0</v>
      </c>
      <c r="AD33" s="140"/>
      <c r="AE33" s="197">
        <v>0</v>
      </c>
      <c r="AF33" s="140"/>
      <c r="AG33" s="197">
        <v>0</v>
      </c>
      <c r="AH33" s="140"/>
      <c r="AI33" s="200">
        <v>0</v>
      </c>
      <c r="AJ33" s="168"/>
      <c r="AK33" s="200">
        <v>0</v>
      </c>
      <c r="AL33" s="140"/>
      <c r="AM33" s="200">
        <v>0</v>
      </c>
      <c r="AN33" s="150"/>
      <c r="AO33" s="200">
        <v>0</v>
      </c>
      <c r="AP33" s="168"/>
      <c r="AQ33" s="200">
        <v>0</v>
      </c>
      <c r="AR33" s="140"/>
      <c r="AS33" s="200">
        <v>0</v>
      </c>
      <c r="AT33" s="150"/>
      <c r="AU33" s="200">
        <v>0</v>
      </c>
      <c r="AV33" s="150"/>
      <c r="AW33" s="220">
        <f t="shared" si="13"/>
        <v>2.1639849817343446E-2</v>
      </c>
      <c r="AX33" s="220"/>
      <c r="AY33" s="220">
        <f t="shared" si="14"/>
        <v>0</v>
      </c>
      <c r="AZ33" s="220"/>
      <c r="BA33" s="220">
        <f t="shared" si="15"/>
        <v>0</v>
      </c>
    </row>
    <row r="34" spans="1:53" s="38" customFormat="1" ht="12">
      <c r="A34" s="75" t="s">
        <v>102</v>
      </c>
      <c r="B34" s="197">
        <v>0</v>
      </c>
      <c r="C34" s="140"/>
      <c r="D34" s="197">
        <v>0</v>
      </c>
      <c r="E34" s="140"/>
      <c r="F34" s="197">
        <v>0</v>
      </c>
      <c r="G34" s="140"/>
      <c r="H34" s="200">
        <v>0</v>
      </c>
      <c r="I34" s="168"/>
      <c r="J34" s="200">
        <v>0</v>
      </c>
      <c r="K34" s="140"/>
      <c r="L34" s="200">
        <v>0</v>
      </c>
      <c r="M34" s="150"/>
      <c r="N34" s="200">
        <v>0</v>
      </c>
      <c r="O34" s="168"/>
      <c r="P34" s="200">
        <v>0</v>
      </c>
      <c r="Q34" s="140"/>
      <c r="R34" s="200">
        <v>0</v>
      </c>
      <c r="S34" s="150"/>
      <c r="T34" s="200">
        <v>0</v>
      </c>
      <c r="U34" s="150"/>
      <c r="V34" s="200">
        <v>0</v>
      </c>
      <c r="W34" s="140"/>
      <c r="X34" s="200">
        <v>0</v>
      </c>
      <c r="Y34" s="481"/>
      <c r="Z34" s="246">
        <v>65.752169190000004</v>
      </c>
      <c r="AA34" s="481" t="s">
        <v>71</v>
      </c>
      <c r="AB34" s="140"/>
      <c r="AC34" s="197">
        <v>0</v>
      </c>
      <c r="AD34" s="140"/>
      <c r="AE34" s="197">
        <v>0</v>
      </c>
      <c r="AF34" s="140"/>
      <c r="AG34" s="197">
        <v>0</v>
      </c>
      <c r="AH34" s="140"/>
      <c r="AI34" s="200">
        <v>0</v>
      </c>
      <c r="AJ34" s="168"/>
      <c r="AK34" s="200">
        <v>0</v>
      </c>
      <c r="AL34" s="140"/>
      <c r="AM34" s="200">
        <v>0</v>
      </c>
      <c r="AN34" s="150"/>
      <c r="AO34" s="200">
        <v>0</v>
      </c>
      <c r="AP34" s="168"/>
      <c r="AQ34" s="200">
        <v>0</v>
      </c>
      <c r="AR34" s="140"/>
      <c r="AS34" s="200">
        <v>0</v>
      </c>
      <c r="AT34" s="150"/>
      <c r="AU34" s="200">
        <v>0</v>
      </c>
      <c r="AV34" s="150"/>
      <c r="AW34" s="200">
        <v>0</v>
      </c>
      <c r="AX34" s="140"/>
      <c r="AY34" s="200">
        <v>0</v>
      </c>
      <c r="AZ34" s="220"/>
      <c r="BA34" s="220">
        <f>Z34/SUM($Z$27+$Z$35)*100</f>
        <v>3.856487613990766E-2</v>
      </c>
    </row>
    <row r="35" spans="1:53" s="4" customFormat="1" ht="12">
      <c r="A35" s="114" t="s">
        <v>91</v>
      </c>
      <c r="B35" s="200">
        <v>5516</v>
      </c>
      <c r="C35" s="150"/>
      <c r="D35" s="200">
        <v>23</v>
      </c>
      <c r="E35" s="140" t="s">
        <v>71</v>
      </c>
      <c r="F35" s="200">
        <v>570.89636363636362</v>
      </c>
      <c r="G35" s="140" t="s">
        <v>71</v>
      </c>
      <c r="H35" s="200">
        <v>159.02371539127381</v>
      </c>
      <c r="I35" s="140" t="s">
        <v>71</v>
      </c>
      <c r="J35" s="200">
        <v>325.66577694363667</v>
      </c>
      <c r="K35" s="140" t="s">
        <v>71</v>
      </c>
      <c r="L35" s="200">
        <v>3975.6635616325225</v>
      </c>
      <c r="M35" s="140" t="s">
        <v>71</v>
      </c>
      <c r="N35" s="200">
        <v>1961.09758649478</v>
      </c>
      <c r="O35" s="140" t="s">
        <v>71</v>
      </c>
      <c r="P35" s="200">
        <v>900.25784832021361</v>
      </c>
      <c r="Q35" s="140" t="s">
        <v>71</v>
      </c>
      <c r="R35" s="200">
        <v>506</v>
      </c>
      <c r="S35" s="140" t="s">
        <v>71</v>
      </c>
      <c r="T35" s="200">
        <f>SUM(T36:T43)</f>
        <v>785.47404389906728</v>
      </c>
      <c r="U35" s="140" t="s">
        <v>71</v>
      </c>
      <c r="V35" s="200">
        <f>SUM(V36:V43)</f>
        <v>881.06843300000003</v>
      </c>
      <c r="W35" s="200"/>
      <c r="X35" s="200">
        <f t="shared" ref="X35" si="16">SUM(X36:X43)</f>
        <v>781</v>
      </c>
      <c r="Y35" s="200"/>
      <c r="Z35" s="246">
        <f>SUM(Z36:Z44)</f>
        <v>356.94454103999999</v>
      </c>
      <c r="AA35" s="481" t="s">
        <v>71</v>
      </c>
      <c r="AB35" s="89"/>
      <c r="AC35" s="220">
        <v>2.5358237979432059</v>
      </c>
      <c r="AD35" s="217"/>
      <c r="AE35" s="220">
        <v>1.169733402500178E-2</v>
      </c>
      <c r="AF35" s="227"/>
      <c r="AG35" s="220">
        <v>0.38048008705762582</v>
      </c>
      <c r="AH35" s="225"/>
      <c r="AI35" s="220">
        <v>8.4685809222797531E-2</v>
      </c>
      <c r="AJ35" s="225"/>
      <c r="AK35" s="220">
        <v>0.15895981274084439</v>
      </c>
      <c r="AL35" s="225"/>
      <c r="AM35" s="220">
        <v>1.4214309396529841</v>
      </c>
      <c r="AN35" s="225"/>
      <c r="AO35" s="220">
        <v>0.7401414317491104</v>
      </c>
      <c r="AP35" s="62"/>
      <c r="AQ35" s="220">
        <v>0.4412728526521979</v>
      </c>
      <c r="AR35" s="62"/>
      <c r="AS35" s="220">
        <v>0.27819011490461271</v>
      </c>
      <c r="AT35" s="62"/>
      <c r="AU35" s="220">
        <f t="shared" ref="AU35:AU43" si="17">T35/$T$26*100</f>
        <v>0.39134634095186227</v>
      </c>
      <c r="AV35" s="140"/>
      <c r="AW35" s="220">
        <f t="shared" ref="AW35:AW43" si="18">V35/SUM($V$27+$V$35)*100</f>
        <v>0.51712422239013245</v>
      </c>
      <c r="AX35" s="220"/>
      <c r="AY35" s="220">
        <f t="shared" ref="AY35:AY43" si="19">X35/SUM($X$27+$X$35)*100</f>
        <v>0.55105554301196658</v>
      </c>
      <c r="AZ35" s="220"/>
      <c r="BA35" s="220">
        <f t="shared" si="15"/>
        <v>0.20935464462391198</v>
      </c>
    </row>
    <row r="36" spans="1:53" s="38" customFormat="1" ht="12">
      <c r="A36" s="75" t="s">
        <v>87</v>
      </c>
      <c r="B36" s="197">
        <v>848</v>
      </c>
      <c r="C36" s="140" t="s">
        <v>71</v>
      </c>
      <c r="D36" s="200">
        <v>0</v>
      </c>
      <c r="E36" s="150"/>
      <c r="F36" s="200">
        <v>443.35</v>
      </c>
      <c r="G36" s="140" t="s">
        <v>71</v>
      </c>
      <c r="H36" s="200">
        <v>151.77953885950976</v>
      </c>
      <c r="I36" s="140" t="s">
        <v>71</v>
      </c>
      <c r="J36" s="200">
        <v>158.11331006016761</v>
      </c>
      <c r="K36" s="140" t="s">
        <v>71</v>
      </c>
      <c r="L36" s="200">
        <v>944.56466224450003</v>
      </c>
      <c r="M36" s="140" t="s">
        <v>71</v>
      </c>
      <c r="N36" s="200">
        <v>1531.92768969697</v>
      </c>
      <c r="O36" s="140" t="s">
        <v>71</v>
      </c>
      <c r="P36" s="200">
        <v>742.6098159969813</v>
      </c>
      <c r="Q36" s="140" t="s">
        <v>71</v>
      </c>
      <c r="R36" s="200">
        <v>369</v>
      </c>
      <c r="S36" s="140" t="s">
        <v>71</v>
      </c>
      <c r="T36" s="200">
        <v>772.00292389906724</v>
      </c>
      <c r="U36" s="140" t="s">
        <v>71</v>
      </c>
      <c r="V36" s="200">
        <v>570.68993799999998</v>
      </c>
      <c r="W36" s="140" t="s">
        <v>71</v>
      </c>
      <c r="X36" s="200">
        <v>442</v>
      </c>
      <c r="Y36" s="481" t="s">
        <v>71</v>
      </c>
      <c r="Z36" s="246">
        <v>60.386573300000002</v>
      </c>
      <c r="AA36" s="481" t="s">
        <v>71</v>
      </c>
      <c r="AB36" s="140"/>
      <c r="AC36" s="220">
        <v>0.38984383260620714</v>
      </c>
      <c r="AD36" s="214"/>
      <c r="AE36" s="220">
        <v>0</v>
      </c>
      <c r="AF36" s="436"/>
      <c r="AG36" s="220">
        <v>0.29547542661253318</v>
      </c>
      <c r="AH36" s="227"/>
      <c r="AI36" s="220">
        <v>8.082802643715585E-2</v>
      </c>
      <c r="AJ36" s="227"/>
      <c r="AK36" s="220">
        <v>7.7176246134543103E-2</v>
      </c>
      <c r="AL36" s="225"/>
      <c r="AM36" s="220">
        <v>0.33771304201250846</v>
      </c>
      <c r="AN36" s="225"/>
      <c r="AO36" s="220">
        <v>0.57816763500026891</v>
      </c>
      <c r="AP36" s="67"/>
      <c r="AQ36" s="220">
        <v>0.36399966134586148</v>
      </c>
      <c r="AR36" s="67"/>
      <c r="AS36" s="220">
        <v>0.20286986640277088</v>
      </c>
      <c r="AT36" s="67"/>
      <c r="AU36" s="220">
        <f t="shared" si="17"/>
        <v>0.38463463155615257</v>
      </c>
      <c r="AV36" s="140"/>
      <c r="AW36" s="220">
        <f t="shared" si="18"/>
        <v>0.33495422076269404</v>
      </c>
      <c r="AX36" s="220"/>
      <c r="AY36" s="220">
        <f t="shared" si="19"/>
        <v>0.31186498080830888</v>
      </c>
      <c r="AZ36" s="220"/>
      <c r="BA36" s="220">
        <f t="shared" si="15"/>
        <v>3.5417853867277936E-2</v>
      </c>
    </row>
    <row r="37" spans="1:53" s="38" customFormat="1" ht="12">
      <c r="A37" s="75" t="s">
        <v>23</v>
      </c>
      <c r="B37" s="197">
        <v>217</v>
      </c>
      <c r="C37" s="140" t="s">
        <v>71</v>
      </c>
      <c r="D37" s="197">
        <v>0</v>
      </c>
      <c r="E37" s="140"/>
      <c r="F37" s="197">
        <v>0</v>
      </c>
      <c r="G37" s="140"/>
      <c r="H37" s="200">
        <v>0</v>
      </c>
      <c r="I37" s="168"/>
      <c r="J37" s="200">
        <v>77.876520532188465</v>
      </c>
      <c r="K37" s="140" t="s">
        <v>71</v>
      </c>
      <c r="L37" s="200">
        <v>970.74738600656678</v>
      </c>
      <c r="M37" s="140" t="s">
        <v>71</v>
      </c>
      <c r="N37" s="200">
        <v>138.3867035714286</v>
      </c>
      <c r="O37" s="140" t="s">
        <v>71</v>
      </c>
      <c r="P37" s="200">
        <v>45.867538888888888</v>
      </c>
      <c r="Q37" s="140" t="s">
        <v>71</v>
      </c>
      <c r="R37" s="200">
        <v>49</v>
      </c>
      <c r="S37" s="140" t="s">
        <v>71</v>
      </c>
      <c r="T37" s="200">
        <v>0</v>
      </c>
      <c r="U37" s="140"/>
      <c r="V37" s="200">
        <v>124.278531</v>
      </c>
      <c r="W37" s="140" t="s">
        <v>71</v>
      </c>
      <c r="X37" s="200">
        <v>138</v>
      </c>
      <c r="Y37" s="481" t="s">
        <v>71</v>
      </c>
      <c r="Z37" s="246">
        <v>0</v>
      </c>
      <c r="AA37" s="481"/>
      <c r="AB37" s="140"/>
      <c r="AC37" s="220">
        <v>9.9759565655126128E-2</v>
      </c>
      <c r="AD37" s="214"/>
      <c r="AE37" s="220">
        <v>0</v>
      </c>
      <c r="AF37" s="436"/>
      <c r="AG37" s="220">
        <v>0</v>
      </c>
      <c r="AH37" s="227"/>
      <c r="AI37" s="220">
        <v>0</v>
      </c>
      <c r="AJ37" s="227"/>
      <c r="AK37" s="220">
        <v>3.8012090913831856E-2</v>
      </c>
      <c r="AL37" s="225"/>
      <c r="AM37" s="220">
        <v>0.34707422991556802</v>
      </c>
      <c r="AN37" s="225"/>
      <c r="AO37" s="220">
        <v>5.2228779241664483E-2</v>
      </c>
      <c r="AP37" s="67"/>
      <c r="AQ37" s="220">
        <v>2.2482558488550273E-2</v>
      </c>
      <c r="AR37" s="67"/>
      <c r="AS37" s="220">
        <v>2.693935895321348E-2</v>
      </c>
      <c r="AT37" s="67"/>
      <c r="AU37" s="220">
        <f t="shared" si="17"/>
        <v>0</v>
      </c>
      <c r="AV37" s="140"/>
      <c r="AW37" s="220">
        <f t="shared" si="18"/>
        <v>7.2942618638980314E-2</v>
      </c>
      <c r="AX37" s="220"/>
      <c r="AY37" s="220">
        <f t="shared" si="19"/>
        <v>9.7369609392639431E-2</v>
      </c>
      <c r="AZ37" s="220"/>
      <c r="BA37" s="220">
        <f t="shared" si="15"/>
        <v>0</v>
      </c>
    </row>
    <row r="38" spans="1:53" s="38" customFormat="1" ht="12">
      <c r="A38" s="75" t="s">
        <v>92</v>
      </c>
      <c r="B38" s="197">
        <v>4017</v>
      </c>
      <c r="C38" s="140" t="s">
        <v>71</v>
      </c>
      <c r="D38" s="200">
        <v>23</v>
      </c>
      <c r="E38" s="150" t="s">
        <v>71</v>
      </c>
      <c r="F38" s="200">
        <v>127.54636363636362</v>
      </c>
      <c r="G38" s="140" t="s">
        <v>71</v>
      </c>
      <c r="H38" s="200">
        <v>0</v>
      </c>
      <c r="I38" s="168"/>
      <c r="J38" s="200">
        <v>73.679514949204076</v>
      </c>
      <c r="K38" s="140" t="s">
        <v>71</v>
      </c>
      <c r="L38" s="200">
        <v>0</v>
      </c>
      <c r="M38" s="140"/>
      <c r="N38" s="200">
        <v>116.30564191919193</v>
      </c>
      <c r="O38" s="140" t="s">
        <v>71</v>
      </c>
      <c r="P38" s="200">
        <v>0</v>
      </c>
      <c r="Q38" s="140"/>
      <c r="R38" s="200">
        <v>80</v>
      </c>
      <c r="S38" s="140" t="s">
        <v>71</v>
      </c>
      <c r="T38" s="200">
        <v>0</v>
      </c>
      <c r="U38" s="140"/>
      <c r="V38" s="200">
        <v>178.096011</v>
      </c>
      <c r="W38" s="140" t="s">
        <v>71</v>
      </c>
      <c r="X38" s="200">
        <v>86</v>
      </c>
      <c r="Y38" s="481" t="s">
        <v>71</v>
      </c>
      <c r="Z38" s="246">
        <v>42.303976040000002</v>
      </c>
      <c r="AA38" s="481" t="s">
        <v>71</v>
      </c>
      <c r="AB38" s="140"/>
      <c r="AC38" s="220">
        <v>1.84670126837162</v>
      </c>
      <c r="AD38" s="214"/>
      <c r="AE38" s="220">
        <v>1.169733402500178E-2</v>
      </c>
      <c r="AF38" s="436"/>
      <c r="AG38" s="220">
        <v>8.5004660445092653E-2</v>
      </c>
      <c r="AH38" s="227"/>
      <c r="AI38" s="220">
        <v>0</v>
      </c>
      <c r="AJ38" s="227"/>
      <c r="AK38" s="220">
        <v>3.596350224171313E-2</v>
      </c>
      <c r="AL38" s="225"/>
      <c r="AM38" s="220">
        <v>0</v>
      </c>
      <c r="AN38" s="225"/>
      <c r="AO38" s="220">
        <v>4.3895125323381863E-2</v>
      </c>
      <c r="AP38" s="67"/>
      <c r="AQ38" s="220">
        <v>0</v>
      </c>
      <c r="AR38" s="67"/>
      <c r="AS38" s="220">
        <v>4.3982626862389358E-2</v>
      </c>
      <c r="AT38" s="67"/>
      <c r="AU38" s="220">
        <f t="shared" si="17"/>
        <v>0</v>
      </c>
      <c r="AV38" s="140"/>
      <c r="AW38" s="220">
        <f t="shared" si="18"/>
        <v>0.10452963441848731</v>
      </c>
      <c r="AX38" s="220"/>
      <c r="AY38" s="220">
        <f t="shared" si="19"/>
        <v>6.0679611650485431E-2</v>
      </c>
      <c r="AZ38" s="220"/>
      <c r="BA38" s="220">
        <f t="shared" si="15"/>
        <v>2.4812072610014241E-2</v>
      </c>
    </row>
    <row r="39" spans="1:53" s="38" customFormat="1" ht="12">
      <c r="A39" s="75" t="s">
        <v>24</v>
      </c>
      <c r="B39" s="197">
        <v>56</v>
      </c>
      <c r="C39" s="140" t="s">
        <v>71</v>
      </c>
      <c r="D39" s="200">
        <v>0</v>
      </c>
      <c r="E39" s="150"/>
      <c r="F39" s="200">
        <v>0</v>
      </c>
      <c r="G39" s="140"/>
      <c r="H39" s="200">
        <v>7.2441765317640616</v>
      </c>
      <c r="I39" s="140" t="s">
        <v>71</v>
      </c>
      <c r="J39" s="200">
        <v>15.996431402076533</v>
      </c>
      <c r="K39" s="140" t="s">
        <v>71</v>
      </c>
      <c r="L39" s="200">
        <v>2060.3515133814558</v>
      </c>
      <c r="M39" s="140" t="s">
        <v>71</v>
      </c>
      <c r="N39" s="200">
        <v>109.94506111111113</v>
      </c>
      <c r="O39" s="140" t="s">
        <v>71</v>
      </c>
      <c r="P39" s="200">
        <v>111.78049343434343</v>
      </c>
      <c r="Q39" s="140" t="s">
        <v>71</v>
      </c>
      <c r="R39" s="200">
        <v>8</v>
      </c>
      <c r="S39" s="140" t="s">
        <v>71</v>
      </c>
      <c r="T39" s="200">
        <v>13.471120000000001</v>
      </c>
      <c r="U39" s="140" t="s">
        <v>71</v>
      </c>
      <c r="V39" s="200">
        <v>8.0039529999999992</v>
      </c>
      <c r="W39" s="140" t="s">
        <v>71</v>
      </c>
      <c r="X39" s="200">
        <v>0</v>
      </c>
      <c r="Y39" s="481"/>
      <c r="Z39" s="246">
        <v>42.303976040000002</v>
      </c>
      <c r="AA39" s="481" t="s">
        <v>71</v>
      </c>
      <c r="AB39" s="140"/>
      <c r="AC39" s="220">
        <v>2.5744404040032545E-2</v>
      </c>
      <c r="AD39" s="214"/>
      <c r="AE39" s="220">
        <v>0</v>
      </c>
      <c r="AF39" s="436"/>
      <c r="AG39" s="220">
        <v>0</v>
      </c>
      <c r="AH39" s="227"/>
      <c r="AI39" s="220">
        <v>3.8577827856416829E-3</v>
      </c>
      <c r="AJ39" s="227"/>
      <c r="AK39" s="220">
        <v>7.8079734507563326E-3</v>
      </c>
      <c r="AL39" s="225"/>
      <c r="AM39" s="220">
        <v>0.73664366772490764</v>
      </c>
      <c r="AN39" s="225"/>
      <c r="AO39" s="220">
        <v>4.1494566871589915E-2</v>
      </c>
      <c r="AP39" s="67"/>
      <c r="AQ39" s="220">
        <v>5.4790632817786102E-2</v>
      </c>
      <c r="AR39" s="67"/>
      <c r="AS39" s="220">
        <v>4.3982626862389355E-3</v>
      </c>
      <c r="AT39" s="67"/>
      <c r="AU39" s="220">
        <f t="shared" si="17"/>
        <v>6.7117093957096852E-3</v>
      </c>
      <c r="AV39" s="140"/>
      <c r="AW39" s="220">
        <f t="shared" si="18"/>
        <v>4.6977485699708048E-3</v>
      </c>
      <c r="AX39" s="220"/>
      <c r="AY39" s="220">
        <f t="shared" si="19"/>
        <v>0</v>
      </c>
      <c r="AZ39" s="220"/>
      <c r="BA39" s="220">
        <f t="shared" si="15"/>
        <v>2.4812072610014241E-2</v>
      </c>
    </row>
    <row r="40" spans="1:53" s="38" customFormat="1" ht="12">
      <c r="A40" s="75" t="s">
        <v>88</v>
      </c>
      <c r="B40" s="197">
        <v>172</v>
      </c>
      <c r="C40" s="140" t="s">
        <v>71</v>
      </c>
      <c r="D40" s="200">
        <v>0</v>
      </c>
      <c r="E40" s="150"/>
      <c r="F40" s="200">
        <v>0</v>
      </c>
      <c r="G40" s="140"/>
      <c r="H40" s="200">
        <v>0</v>
      </c>
      <c r="I40" s="168"/>
      <c r="J40" s="200">
        <v>0</v>
      </c>
      <c r="K40" s="168"/>
      <c r="L40" s="200">
        <v>0</v>
      </c>
      <c r="M40" s="140"/>
      <c r="N40" s="200">
        <v>0</v>
      </c>
      <c r="O40" s="140"/>
      <c r="P40" s="200">
        <v>0</v>
      </c>
      <c r="Q40" s="140"/>
      <c r="R40" s="200">
        <v>0</v>
      </c>
      <c r="S40" s="140"/>
      <c r="T40" s="200">
        <v>0</v>
      </c>
      <c r="U40" s="140"/>
      <c r="V40" s="200">
        <v>0</v>
      </c>
      <c r="W40" s="89"/>
      <c r="X40" s="200">
        <v>0</v>
      </c>
      <c r="Y40" s="480"/>
      <c r="Z40" s="246">
        <v>0</v>
      </c>
      <c r="AA40" s="481"/>
      <c r="AB40" s="89"/>
      <c r="AC40" s="220">
        <v>7.907209812295711E-2</v>
      </c>
      <c r="AD40" s="214"/>
      <c r="AE40" s="220">
        <v>0</v>
      </c>
      <c r="AF40" s="436"/>
      <c r="AG40" s="220">
        <v>0</v>
      </c>
      <c r="AH40" s="227"/>
      <c r="AI40" s="220">
        <v>0</v>
      </c>
      <c r="AJ40" s="227"/>
      <c r="AK40" s="220">
        <v>0</v>
      </c>
      <c r="AL40" s="225"/>
      <c r="AM40" s="220">
        <v>0</v>
      </c>
      <c r="AN40" s="225"/>
      <c r="AO40" s="220">
        <v>0</v>
      </c>
      <c r="AP40" s="67"/>
      <c r="AQ40" s="220">
        <v>0</v>
      </c>
      <c r="AR40" s="67"/>
      <c r="AS40" s="220">
        <v>0</v>
      </c>
      <c r="AT40" s="67"/>
      <c r="AU40" s="220">
        <f t="shared" si="17"/>
        <v>0</v>
      </c>
      <c r="AV40" s="140"/>
      <c r="AW40" s="220">
        <f t="shared" si="18"/>
        <v>0</v>
      </c>
      <c r="AX40" s="220"/>
      <c r="AY40" s="220">
        <f t="shared" si="19"/>
        <v>0</v>
      </c>
      <c r="AZ40" s="220"/>
      <c r="BA40" s="220">
        <f t="shared" si="15"/>
        <v>0</v>
      </c>
    </row>
    <row r="41" spans="1:53" s="38" customFormat="1" ht="12">
      <c r="A41" s="75" t="s">
        <v>150</v>
      </c>
      <c r="B41" s="197">
        <v>0</v>
      </c>
      <c r="C41" s="140"/>
      <c r="D41" s="197">
        <v>0</v>
      </c>
      <c r="E41" s="140"/>
      <c r="F41" s="197">
        <v>0</v>
      </c>
      <c r="G41" s="140"/>
      <c r="H41" s="200">
        <v>0</v>
      </c>
      <c r="I41" s="168"/>
      <c r="J41" s="200">
        <v>0</v>
      </c>
      <c r="K41" s="140"/>
      <c r="L41" s="200">
        <v>0</v>
      </c>
      <c r="M41" s="140"/>
      <c r="N41" s="200">
        <v>8.2108235294117637</v>
      </c>
      <c r="O41" s="140" t="s">
        <v>71</v>
      </c>
      <c r="P41" s="200">
        <v>0</v>
      </c>
      <c r="Q41" s="140"/>
      <c r="R41" s="200">
        <v>0</v>
      </c>
      <c r="S41" s="140"/>
      <c r="T41" s="200">
        <v>0</v>
      </c>
      <c r="U41" s="140"/>
      <c r="V41" s="200">
        <v>0</v>
      </c>
      <c r="W41" s="89"/>
      <c r="X41" s="200">
        <v>115</v>
      </c>
      <c r="Y41" s="480" t="s">
        <v>71</v>
      </c>
      <c r="Z41" s="246">
        <v>0</v>
      </c>
      <c r="AA41" s="481"/>
      <c r="AB41" s="89"/>
      <c r="AC41" s="220">
        <v>0</v>
      </c>
      <c r="AD41" s="214"/>
      <c r="AE41" s="220">
        <v>0</v>
      </c>
      <c r="AF41" s="436"/>
      <c r="AG41" s="220">
        <v>0</v>
      </c>
      <c r="AH41" s="227"/>
      <c r="AI41" s="220">
        <v>0</v>
      </c>
      <c r="AJ41" s="227"/>
      <c r="AK41" s="220">
        <v>0</v>
      </c>
      <c r="AL41" s="225"/>
      <c r="AM41" s="220">
        <v>0</v>
      </c>
      <c r="AN41" s="225"/>
      <c r="AO41" s="220">
        <v>3.0988619458556881E-3</v>
      </c>
      <c r="AP41" s="67"/>
      <c r="AQ41" s="220">
        <v>0</v>
      </c>
      <c r="AR41" s="67"/>
      <c r="AS41" s="220">
        <v>0</v>
      </c>
      <c r="AT41" s="67"/>
      <c r="AU41" s="220">
        <f t="shared" si="17"/>
        <v>0</v>
      </c>
      <c r="AV41" s="140"/>
      <c r="AW41" s="220">
        <f t="shared" si="18"/>
        <v>0</v>
      </c>
      <c r="AX41" s="220"/>
      <c r="AY41" s="220">
        <f t="shared" si="19"/>
        <v>8.1141341160532843E-2</v>
      </c>
      <c r="AZ41" s="220"/>
      <c r="BA41" s="220">
        <f t="shared" si="15"/>
        <v>0</v>
      </c>
    </row>
    <row r="42" spans="1:53" s="38" customFormat="1" ht="12">
      <c r="A42" s="75" t="s">
        <v>103</v>
      </c>
      <c r="B42" s="197">
        <v>0</v>
      </c>
      <c r="C42" s="140"/>
      <c r="D42" s="200">
        <v>0</v>
      </c>
      <c r="E42" s="150"/>
      <c r="F42" s="200">
        <v>0</v>
      </c>
      <c r="G42" s="140"/>
      <c r="H42" s="200">
        <v>0</v>
      </c>
      <c r="I42" s="168"/>
      <c r="J42" s="200">
        <v>0</v>
      </c>
      <c r="K42" s="168"/>
      <c r="L42" s="200">
        <v>0</v>
      </c>
      <c r="M42" s="140"/>
      <c r="N42" s="200">
        <v>56.321666666666665</v>
      </c>
      <c r="O42" s="140" t="s">
        <v>71</v>
      </c>
      <c r="P42" s="200">
        <v>0</v>
      </c>
      <c r="Q42" s="140"/>
      <c r="R42" s="200">
        <v>0</v>
      </c>
      <c r="S42" s="140"/>
      <c r="T42" s="200">
        <v>0</v>
      </c>
      <c r="U42" s="140"/>
      <c r="V42" s="200">
        <v>0</v>
      </c>
      <c r="W42" s="89"/>
      <c r="X42" s="200">
        <v>0</v>
      </c>
      <c r="Y42" s="480"/>
      <c r="Z42" s="246">
        <v>31.422437859999999</v>
      </c>
      <c r="AA42" s="481" t="s">
        <v>71</v>
      </c>
      <c r="AB42" s="89"/>
      <c r="AC42" s="220">
        <v>0</v>
      </c>
      <c r="AD42" s="214"/>
      <c r="AE42" s="220">
        <v>0</v>
      </c>
      <c r="AF42" s="436"/>
      <c r="AG42" s="220">
        <v>0</v>
      </c>
      <c r="AH42" s="227"/>
      <c r="AI42" s="220">
        <v>0</v>
      </c>
      <c r="AJ42" s="227"/>
      <c r="AK42" s="220">
        <v>0</v>
      </c>
      <c r="AL42" s="225"/>
      <c r="AM42" s="220">
        <v>0</v>
      </c>
      <c r="AN42" s="225"/>
      <c r="AO42" s="220">
        <v>2.1256463366349551E-2</v>
      </c>
      <c r="AP42" s="67"/>
      <c r="AQ42" s="220">
        <v>0</v>
      </c>
      <c r="AR42" s="67"/>
      <c r="AS42" s="220">
        <v>0</v>
      </c>
      <c r="AT42" s="67"/>
      <c r="AU42" s="220">
        <f t="shared" si="17"/>
        <v>0</v>
      </c>
      <c r="AV42" s="140"/>
      <c r="AW42" s="220">
        <f t="shared" si="18"/>
        <v>0</v>
      </c>
      <c r="AX42" s="220"/>
      <c r="AY42" s="220">
        <f t="shared" si="19"/>
        <v>0</v>
      </c>
      <c r="AZ42" s="220"/>
      <c r="BA42" s="220">
        <f t="shared" si="15"/>
        <v>1.842984709117617E-2</v>
      </c>
    </row>
    <row r="43" spans="1:53" s="38" customFormat="1" ht="12">
      <c r="A43" s="75" t="s">
        <v>26</v>
      </c>
      <c r="B43" s="197">
        <v>206</v>
      </c>
      <c r="C43" s="140" t="s">
        <v>71</v>
      </c>
      <c r="D43" s="200">
        <v>0</v>
      </c>
      <c r="E43" s="150"/>
      <c r="F43" s="200">
        <v>0</v>
      </c>
      <c r="G43" s="140"/>
      <c r="H43" s="200">
        <v>0</v>
      </c>
      <c r="I43" s="168"/>
      <c r="J43" s="200">
        <v>0</v>
      </c>
      <c r="K43" s="168"/>
      <c r="L43" s="200">
        <v>0</v>
      </c>
      <c r="M43" s="140"/>
      <c r="N43" s="200">
        <v>0</v>
      </c>
      <c r="O43" s="140"/>
      <c r="P43" s="200">
        <v>0</v>
      </c>
      <c r="Q43" s="140"/>
      <c r="R43" s="200">
        <v>0</v>
      </c>
      <c r="S43" s="140"/>
      <c r="T43" s="200">
        <v>0</v>
      </c>
      <c r="U43" s="140"/>
      <c r="V43" s="200">
        <v>0</v>
      </c>
      <c r="W43" s="89"/>
      <c r="X43" s="200">
        <v>0</v>
      </c>
      <c r="Y43" s="480"/>
      <c r="Z43" s="246">
        <v>0</v>
      </c>
      <c r="AA43" s="481"/>
      <c r="AB43" s="89"/>
      <c r="AC43" s="220">
        <v>9.4702629147262588E-2</v>
      </c>
      <c r="AD43" s="214"/>
      <c r="AE43" s="220">
        <v>0</v>
      </c>
      <c r="AF43" s="436"/>
      <c r="AG43" s="220">
        <v>0</v>
      </c>
      <c r="AH43" s="227"/>
      <c r="AI43" s="220">
        <v>0</v>
      </c>
      <c r="AJ43" s="227"/>
      <c r="AK43" s="220">
        <v>0</v>
      </c>
      <c r="AL43" s="225"/>
      <c r="AM43" s="220">
        <v>0</v>
      </c>
      <c r="AN43" s="225"/>
      <c r="AO43" s="220">
        <v>0</v>
      </c>
      <c r="AP43" s="67"/>
      <c r="AQ43" s="220">
        <v>0</v>
      </c>
      <c r="AR43" s="67"/>
      <c r="AS43" s="220">
        <v>0</v>
      </c>
      <c r="AT43" s="67"/>
      <c r="AU43" s="220">
        <f t="shared" si="17"/>
        <v>0</v>
      </c>
      <c r="AV43" s="140"/>
      <c r="AW43" s="220">
        <f t="shared" si="18"/>
        <v>0</v>
      </c>
      <c r="AX43" s="220"/>
      <c r="AY43" s="220">
        <f t="shared" si="19"/>
        <v>0</v>
      </c>
      <c r="AZ43" s="220"/>
      <c r="BA43" s="220">
        <f t="shared" si="15"/>
        <v>0</v>
      </c>
    </row>
    <row r="44" spans="1:53" s="38" customFormat="1" ht="12">
      <c r="A44" s="75" t="s">
        <v>30</v>
      </c>
      <c r="B44" s="197">
        <v>0</v>
      </c>
      <c r="C44" s="140"/>
      <c r="D44" s="197">
        <v>0</v>
      </c>
      <c r="E44" s="140"/>
      <c r="F44" s="197">
        <v>0</v>
      </c>
      <c r="G44" s="140"/>
      <c r="H44" s="200">
        <v>0</v>
      </c>
      <c r="I44" s="168"/>
      <c r="J44" s="200">
        <v>0</v>
      </c>
      <c r="K44" s="140"/>
      <c r="L44" s="200">
        <v>0</v>
      </c>
      <c r="M44" s="150"/>
      <c r="N44" s="200">
        <v>0</v>
      </c>
      <c r="O44" s="168"/>
      <c r="P44" s="200">
        <v>0</v>
      </c>
      <c r="Q44" s="140"/>
      <c r="R44" s="200">
        <v>0</v>
      </c>
      <c r="S44" s="150"/>
      <c r="T44" s="200">
        <v>0</v>
      </c>
      <c r="U44" s="150"/>
      <c r="V44" s="200">
        <v>0</v>
      </c>
      <c r="W44" s="140"/>
      <c r="X44" s="200">
        <v>0</v>
      </c>
      <c r="Y44" s="480"/>
      <c r="Z44" s="246">
        <v>180.52757779999999</v>
      </c>
      <c r="AA44" s="481" t="s">
        <v>71</v>
      </c>
      <c r="AB44" s="89"/>
      <c r="AC44" s="197">
        <v>0</v>
      </c>
      <c r="AD44" s="140"/>
      <c r="AE44" s="197">
        <v>0</v>
      </c>
      <c r="AF44" s="140"/>
      <c r="AG44" s="197">
        <v>0</v>
      </c>
      <c r="AH44" s="140"/>
      <c r="AI44" s="200">
        <v>0</v>
      </c>
      <c r="AJ44" s="168"/>
      <c r="AK44" s="200">
        <v>0</v>
      </c>
      <c r="AL44" s="140"/>
      <c r="AM44" s="200">
        <v>0</v>
      </c>
      <c r="AN44" s="150"/>
      <c r="AO44" s="200">
        <v>0</v>
      </c>
      <c r="AP44" s="168"/>
      <c r="AQ44" s="200">
        <v>0</v>
      </c>
      <c r="AR44" s="140"/>
      <c r="AS44" s="200">
        <v>0</v>
      </c>
      <c r="AT44" s="150"/>
      <c r="AU44" s="200">
        <v>0</v>
      </c>
      <c r="AV44" s="150"/>
      <c r="AW44" s="200">
        <v>0</v>
      </c>
      <c r="AX44" s="140"/>
      <c r="AY44" s="200">
        <v>0</v>
      </c>
      <c r="AZ44" s="220"/>
      <c r="BA44" s="220">
        <f t="shared" si="15"/>
        <v>0.10588279844542939</v>
      </c>
    </row>
    <row r="45" spans="1:53" s="4" customFormat="1" ht="6.6" customHeight="1">
      <c r="B45" s="207"/>
      <c r="C45" s="165"/>
      <c r="D45" s="207"/>
      <c r="E45" s="150"/>
      <c r="F45" s="207"/>
      <c r="G45" s="140"/>
      <c r="H45" s="200"/>
      <c r="I45" s="140"/>
      <c r="J45" s="246"/>
      <c r="K45" s="140"/>
      <c r="L45" s="246"/>
      <c r="M45" s="140"/>
      <c r="N45" s="246"/>
      <c r="O45" s="140"/>
      <c r="P45" s="246"/>
      <c r="Q45" s="140"/>
      <c r="R45" s="246"/>
      <c r="S45" s="140"/>
      <c r="T45" s="140"/>
      <c r="U45" s="140"/>
      <c r="V45" s="140"/>
      <c r="W45" s="65"/>
      <c r="X45" s="65"/>
      <c r="Y45" s="483"/>
      <c r="Z45" s="483"/>
      <c r="AA45" s="483"/>
      <c r="AB45" s="65"/>
      <c r="AC45" s="218"/>
      <c r="AD45" s="218"/>
      <c r="AE45" s="218"/>
      <c r="AF45" s="218"/>
      <c r="AG45" s="218"/>
      <c r="AH45" s="218"/>
      <c r="AI45" s="218"/>
      <c r="AJ45" s="218"/>
      <c r="AK45" s="218"/>
      <c r="AL45" s="218"/>
      <c r="AM45" s="218"/>
      <c r="AN45" s="218"/>
      <c r="AO45" s="218"/>
      <c r="AP45" s="62"/>
      <c r="AQ45" s="218"/>
      <c r="AR45" s="62"/>
      <c r="AS45" s="218"/>
      <c r="AT45" s="62"/>
      <c r="AU45" s="140"/>
      <c r="AV45" s="140"/>
      <c r="AW45" s="140"/>
      <c r="AX45" s="140"/>
    </row>
    <row r="46" spans="1:53" s="38" customFormat="1" ht="24">
      <c r="A46" s="44" t="s">
        <v>73</v>
      </c>
      <c r="B46" s="201">
        <v>217523</v>
      </c>
      <c r="C46" s="182"/>
      <c r="D46" s="201">
        <v>196626</v>
      </c>
      <c r="E46" s="182"/>
      <c r="F46" s="201">
        <v>150046.3186000846</v>
      </c>
      <c r="G46" s="182"/>
      <c r="H46" s="201">
        <v>187780.82992972617</v>
      </c>
      <c r="I46" s="182"/>
      <c r="J46" s="260">
        <v>204873.02502965101</v>
      </c>
      <c r="K46" s="182"/>
      <c r="L46" s="260">
        <v>279694.45793849882</v>
      </c>
      <c r="M46" s="182"/>
      <c r="N46" s="260">
        <v>264962.54666628951</v>
      </c>
      <c r="O46" s="182"/>
      <c r="P46" s="260">
        <v>204013.87552154143</v>
      </c>
      <c r="Q46" s="182"/>
      <c r="R46" s="260">
        <v>181890</v>
      </c>
      <c r="S46" s="182"/>
      <c r="T46" s="260">
        <f>SUM(T47:T49)</f>
        <v>200710.7162388631</v>
      </c>
      <c r="U46" s="260"/>
      <c r="V46" s="260">
        <f t="shared" ref="V46:Z46" si="20">SUM(V47:V49)</f>
        <v>170378.48834999997</v>
      </c>
      <c r="W46" s="260"/>
      <c r="X46" s="260">
        <f t="shared" si="20"/>
        <v>141728</v>
      </c>
      <c r="Y46" s="260"/>
      <c r="Z46" s="260">
        <f t="shared" si="20"/>
        <v>170497.55054</v>
      </c>
      <c r="AA46" s="484"/>
      <c r="AB46" s="260"/>
      <c r="AC46" s="214">
        <v>100</v>
      </c>
      <c r="AD46" s="214"/>
      <c r="AE46" s="214">
        <v>100</v>
      </c>
      <c r="AF46" s="214"/>
      <c r="AG46" s="214">
        <v>100.00000000000006</v>
      </c>
      <c r="AH46" s="214"/>
      <c r="AI46" s="214">
        <v>100.00000000000009</v>
      </c>
      <c r="AJ46" s="214"/>
      <c r="AK46" s="214">
        <v>100.00000000000011</v>
      </c>
      <c r="AL46" s="214"/>
      <c r="AM46" s="214">
        <v>100.00000000000016</v>
      </c>
      <c r="AN46" s="214"/>
      <c r="AO46" s="214">
        <v>100.0000000000002</v>
      </c>
      <c r="AP46" s="214"/>
      <c r="AQ46" s="214">
        <v>99.999999999999957</v>
      </c>
      <c r="AR46" s="214"/>
      <c r="AS46" s="214">
        <v>100</v>
      </c>
      <c r="AT46" s="214"/>
      <c r="AU46" s="214">
        <f>SUM(AU47:AU48)</f>
        <v>100</v>
      </c>
      <c r="AV46" s="214"/>
      <c r="AW46" s="214">
        <f t="shared" ref="AW46:BA46" si="21">SUM(AW47:AW48)</f>
        <v>100</v>
      </c>
      <c r="AX46" s="214"/>
      <c r="AY46" s="214">
        <f t="shared" si="21"/>
        <v>100</v>
      </c>
      <c r="AZ46" s="214"/>
      <c r="BA46" s="214">
        <f t="shared" si="21"/>
        <v>100</v>
      </c>
    </row>
    <row r="47" spans="1:53" s="4" customFormat="1" ht="12">
      <c r="A47" s="79" t="s">
        <v>41</v>
      </c>
      <c r="B47" s="197">
        <v>83855</v>
      </c>
      <c r="C47" s="150"/>
      <c r="D47" s="197">
        <v>75537</v>
      </c>
      <c r="E47" s="150"/>
      <c r="F47" s="197">
        <v>54971.86604490591</v>
      </c>
      <c r="G47" s="150"/>
      <c r="H47" s="253">
        <v>88498.389875565103</v>
      </c>
      <c r="I47" s="150"/>
      <c r="J47" s="200">
        <v>95122.619121476484</v>
      </c>
      <c r="K47" s="150"/>
      <c r="L47" s="200">
        <v>119782.03562160031</v>
      </c>
      <c r="M47" s="150"/>
      <c r="N47" s="200">
        <v>119078.95970639939</v>
      </c>
      <c r="O47" s="150"/>
      <c r="P47" s="200">
        <v>103434.35889676497</v>
      </c>
      <c r="Q47" s="150"/>
      <c r="R47" s="200">
        <v>180796</v>
      </c>
      <c r="S47" s="150"/>
      <c r="T47" s="200">
        <v>97995.837092035188</v>
      </c>
      <c r="U47" s="150"/>
      <c r="V47" s="200">
        <v>62662.811643999994</v>
      </c>
      <c r="W47" s="55"/>
      <c r="X47" s="200">
        <v>53716</v>
      </c>
      <c r="Y47" s="485"/>
      <c r="Z47" s="246">
        <v>41856.916929999999</v>
      </c>
      <c r="AA47" s="485"/>
      <c r="AB47" s="55"/>
      <c r="AC47" s="223">
        <v>38.590040359507952</v>
      </c>
      <c r="AD47" s="217"/>
      <c r="AE47" s="223">
        <v>38.416587836806933</v>
      </c>
      <c r="AF47" s="217"/>
      <c r="AG47" s="223">
        <v>36.636597657168338</v>
      </c>
      <c r="AH47" s="225"/>
      <c r="AI47" s="223">
        <v>47.128554021560248</v>
      </c>
      <c r="AJ47" s="225"/>
      <c r="AK47" s="223">
        <v>46.43003592479274</v>
      </c>
      <c r="AL47" s="225"/>
      <c r="AM47" s="223">
        <v>42.826031128560658</v>
      </c>
      <c r="AN47" s="223"/>
      <c r="AO47" s="223">
        <v>44.941808268613585</v>
      </c>
      <c r="AP47" s="62"/>
      <c r="AQ47" s="223">
        <v>50.69966865358797</v>
      </c>
      <c r="AR47" s="62"/>
      <c r="AS47" s="217">
        <v>99.398537577656825</v>
      </c>
      <c r="AT47" s="62"/>
      <c r="AU47" s="217">
        <f>T47/($T$46-$T$49)*100</f>
        <v>48.824417015886524</v>
      </c>
      <c r="AV47" s="217"/>
      <c r="AW47" s="217">
        <f>V47/SUM($V$47:$V$48)*100</f>
        <v>36.978469066743706</v>
      </c>
      <c r="AX47" s="217"/>
      <c r="AY47" s="217">
        <f>X47/SUM($X$47:$X$48)*100</f>
        <v>38.748584330613802</v>
      </c>
      <c r="AZ47" s="217"/>
      <c r="BA47" s="217">
        <f>Z47/SUM($Z$47:$Z$48)*100</f>
        <v>25.02136430898118</v>
      </c>
    </row>
    <row r="48" spans="1:53" s="4" customFormat="1" ht="12">
      <c r="A48" s="79" t="s">
        <v>42</v>
      </c>
      <c r="B48" s="197">
        <v>133442</v>
      </c>
      <c r="C48" s="150"/>
      <c r="D48" s="197">
        <v>121089</v>
      </c>
      <c r="E48" s="150"/>
      <c r="F48" s="197">
        <v>95074.452555178694</v>
      </c>
      <c r="G48" s="174"/>
      <c r="H48" s="253">
        <v>99282.440054161067</v>
      </c>
      <c r="I48" s="174"/>
      <c r="J48" s="200">
        <v>109750.40590817454</v>
      </c>
      <c r="K48" s="174"/>
      <c r="L48" s="200">
        <v>159912.42231689848</v>
      </c>
      <c r="M48" s="174"/>
      <c r="N48" s="200">
        <v>145883.58695989012</v>
      </c>
      <c r="O48" s="174"/>
      <c r="P48" s="200">
        <v>100579.51662477646</v>
      </c>
      <c r="Q48" s="174"/>
      <c r="R48" s="200">
        <v>1094</v>
      </c>
      <c r="S48" s="140" t="s">
        <v>71</v>
      </c>
      <c r="T48" s="200">
        <v>102714.87914682791</v>
      </c>
      <c r="U48" s="140"/>
      <c r="V48" s="200">
        <v>106794.74899999998</v>
      </c>
      <c r="W48" s="16"/>
      <c r="X48" s="200">
        <v>84911</v>
      </c>
      <c r="Y48" s="486"/>
      <c r="Z48" s="246">
        <v>125427.7939</v>
      </c>
      <c r="AA48" s="486"/>
      <c r="AB48" s="16"/>
      <c r="AC48" s="223">
        <v>61.40995964049204</v>
      </c>
      <c r="AD48" s="217"/>
      <c r="AE48" s="223">
        <v>61.58341216319306</v>
      </c>
      <c r="AF48" s="217"/>
      <c r="AG48" s="223">
        <v>63.363402342831719</v>
      </c>
      <c r="AH48" s="225"/>
      <c r="AI48" s="223">
        <v>52.871445978439837</v>
      </c>
      <c r="AJ48" s="225"/>
      <c r="AK48" s="223">
        <v>53.569964075207366</v>
      </c>
      <c r="AL48" s="225"/>
      <c r="AM48" s="223">
        <v>57.173968871439499</v>
      </c>
      <c r="AN48" s="223"/>
      <c r="AO48" s="223">
        <v>55.058191731386621</v>
      </c>
      <c r="AP48" s="62"/>
      <c r="AQ48" s="223">
        <v>49.300331346411987</v>
      </c>
      <c r="AR48" s="62"/>
      <c r="AS48" s="217">
        <v>0.60146242234317437</v>
      </c>
      <c r="AT48" s="62"/>
      <c r="AU48" s="217">
        <f>T48/($T$46-$T$49)*100</f>
        <v>51.175582984113476</v>
      </c>
      <c r="AV48" s="140"/>
      <c r="AW48" s="217">
        <f>V48/SUM($V$47:$V$48)*100</f>
        <v>63.021530933256287</v>
      </c>
      <c r="AX48" s="217"/>
      <c r="AY48" s="217">
        <f>X48/SUM($X$47:$X$48)*100</f>
        <v>61.251415669386198</v>
      </c>
      <c r="AZ48" s="217"/>
      <c r="BA48" s="217">
        <f>Z48/SUM($Z$47:$Z$48)*100</f>
        <v>74.978635691018823</v>
      </c>
    </row>
    <row r="49" spans="1:54" s="4" customFormat="1" ht="12">
      <c r="A49" s="79" t="s">
        <v>3</v>
      </c>
      <c r="B49" s="197">
        <v>226</v>
      </c>
      <c r="C49" s="140" t="s">
        <v>71</v>
      </c>
      <c r="D49" s="200">
        <v>0</v>
      </c>
      <c r="E49" s="150"/>
      <c r="F49" s="200">
        <v>0</v>
      </c>
      <c r="G49" s="140"/>
      <c r="H49" s="200">
        <v>0</v>
      </c>
      <c r="I49" s="174"/>
      <c r="J49" s="200">
        <v>0</v>
      </c>
      <c r="K49" s="174"/>
      <c r="L49" s="200">
        <v>0</v>
      </c>
      <c r="M49" s="140"/>
      <c r="N49" s="200">
        <v>0</v>
      </c>
      <c r="O49" s="140"/>
      <c r="P49" s="200">
        <v>0</v>
      </c>
      <c r="Q49" s="140"/>
      <c r="R49" s="200">
        <v>0</v>
      </c>
      <c r="S49" s="140"/>
      <c r="T49" s="200">
        <v>0</v>
      </c>
      <c r="U49" s="140"/>
      <c r="V49" s="200">
        <v>920.92770600000006</v>
      </c>
      <c r="W49" s="140" t="s">
        <v>71</v>
      </c>
      <c r="X49" s="200">
        <v>3101</v>
      </c>
      <c r="Y49" s="481" t="s">
        <v>71</v>
      </c>
      <c r="Z49" s="246">
        <v>3212.8397100000002</v>
      </c>
      <c r="AA49" s="481"/>
      <c r="AB49" s="140"/>
      <c r="AC49" s="216" t="s">
        <v>80</v>
      </c>
      <c r="AD49" s="217"/>
      <c r="AE49" s="222">
        <v>0</v>
      </c>
      <c r="AF49" s="217"/>
      <c r="AG49" s="222">
        <v>0</v>
      </c>
      <c r="AH49" s="222"/>
      <c r="AI49" s="225">
        <v>0</v>
      </c>
      <c r="AJ49" s="222"/>
      <c r="AK49" s="225">
        <v>0</v>
      </c>
      <c r="AL49" s="225"/>
      <c r="AM49" s="225">
        <v>0</v>
      </c>
      <c r="AN49" s="225"/>
      <c r="AO49" s="225">
        <v>0</v>
      </c>
      <c r="AP49" s="62"/>
      <c r="AQ49" s="225">
        <v>0</v>
      </c>
      <c r="AR49" s="62"/>
      <c r="AS49" s="217">
        <v>0</v>
      </c>
      <c r="AT49" s="62"/>
      <c r="AU49" s="217">
        <v>0</v>
      </c>
      <c r="AV49" s="140"/>
      <c r="AW49" s="216" t="s">
        <v>80</v>
      </c>
      <c r="AX49" s="216"/>
      <c r="AY49" s="216" t="s">
        <v>80</v>
      </c>
      <c r="AZ49" s="216"/>
      <c r="BA49" s="216" t="s">
        <v>80</v>
      </c>
    </row>
    <row r="50" spans="1:54" s="4" customFormat="1" ht="6.6" customHeight="1">
      <c r="A50" s="56"/>
      <c r="B50" s="200"/>
      <c r="C50" s="150"/>
      <c r="D50" s="247"/>
      <c r="E50" s="150"/>
      <c r="F50" s="247"/>
      <c r="G50" s="174"/>
      <c r="H50" s="202"/>
      <c r="I50" s="174"/>
      <c r="J50" s="246"/>
      <c r="K50" s="174"/>
      <c r="L50" s="246"/>
      <c r="M50" s="174"/>
      <c r="N50" s="246"/>
      <c r="O50" s="174"/>
      <c r="P50" s="246"/>
      <c r="Q50" s="174"/>
      <c r="R50" s="246"/>
      <c r="S50" s="174"/>
      <c r="T50" s="174"/>
      <c r="U50" s="174"/>
      <c r="V50" s="174"/>
      <c r="W50" s="16"/>
      <c r="X50" s="16"/>
      <c r="Y50" s="486"/>
      <c r="Z50" s="486"/>
      <c r="AA50" s="486"/>
      <c r="AB50" s="16"/>
      <c r="AC50" s="216"/>
      <c r="AD50" s="217"/>
      <c r="AE50" s="216"/>
      <c r="AF50" s="217"/>
      <c r="AG50" s="216"/>
      <c r="AH50" s="218"/>
      <c r="AI50" s="218"/>
      <c r="AJ50" s="218"/>
      <c r="AK50" s="218"/>
      <c r="AL50" s="218"/>
      <c r="AM50" s="218"/>
      <c r="AN50" s="218"/>
      <c r="AO50" s="218"/>
      <c r="AP50" s="62"/>
      <c r="AQ50" s="218"/>
      <c r="AR50" s="62"/>
      <c r="AS50" s="218"/>
      <c r="AT50" s="62"/>
      <c r="AU50" s="174"/>
      <c r="AV50" s="174"/>
      <c r="AW50" s="174"/>
      <c r="AX50" s="174"/>
    </row>
    <row r="51" spans="1:54" s="4" customFormat="1" ht="24">
      <c r="A51" s="44" t="s">
        <v>101</v>
      </c>
      <c r="B51" s="201">
        <v>217522.66345420881</v>
      </c>
      <c r="C51" s="186"/>
      <c r="D51" s="201">
        <v>196625.93187854011</v>
      </c>
      <c r="E51" s="186"/>
      <c r="F51" s="201">
        <v>150046.31860008452</v>
      </c>
      <c r="G51" s="186"/>
      <c r="H51" s="204">
        <v>187780.8299297264</v>
      </c>
      <c r="I51" s="175"/>
      <c r="J51" s="204">
        <v>204873.02502965109</v>
      </c>
      <c r="K51" s="166"/>
      <c r="L51" s="204">
        <v>279694.45793849858</v>
      </c>
      <c r="M51" s="150"/>
      <c r="N51" s="204">
        <v>264962.54666628962</v>
      </c>
      <c r="O51" s="150"/>
      <c r="P51" s="204">
        <v>204013.87552154131</v>
      </c>
      <c r="Q51" s="150"/>
      <c r="R51" s="204">
        <v>181890</v>
      </c>
      <c r="S51" s="150"/>
      <c r="T51" s="204">
        <f>SUM(T52:T55)</f>
        <v>200710.71623886327</v>
      </c>
      <c r="U51" s="204"/>
      <c r="V51" s="204">
        <f t="shared" ref="V51:Z51" si="22">SUM(V52:V55)</f>
        <v>170378.48834999994</v>
      </c>
      <c r="W51" s="204"/>
      <c r="X51" s="204">
        <f t="shared" si="22"/>
        <v>141728</v>
      </c>
      <c r="Y51" s="204"/>
      <c r="Z51" s="204">
        <f t="shared" si="22"/>
        <v>170497.55052424001</v>
      </c>
      <c r="AA51" s="486"/>
      <c r="AB51" s="16"/>
      <c r="AC51" s="214">
        <v>99.999845282663813</v>
      </c>
      <c r="AD51" s="217"/>
      <c r="AE51" s="214">
        <v>99.999965354805624</v>
      </c>
      <c r="AF51" s="217"/>
      <c r="AG51" s="214">
        <v>100</v>
      </c>
      <c r="AH51" s="218"/>
      <c r="AI51" s="214">
        <v>100.0000000000002</v>
      </c>
      <c r="AJ51" s="218"/>
      <c r="AK51" s="214">
        <v>100.00000000000016</v>
      </c>
      <c r="AL51" s="214"/>
      <c r="AM51" s="214">
        <v>100.0000000000001</v>
      </c>
      <c r="AN51" s="214"/>
      <c r="AO51" s="214">
        <v>100.00000000000021</v>
      </c>
      <c r="AP51" s="214"/>
      <c r="AQ51" s="214">
        <v>99.999999999999901</v>
      </c>
      <c r="AR51" s="214"/>
      <c r="AS51" s="214">
        <v>100</v>
      </c>
      <c r="AT51" s="214"/>
      <c r="AU51" s="214">
        <f>SUM(AU52:AU55)</f>
        <v>100</v>
      </c>
      <c r="AV51" s="214"/>
      <c r="AW51" s="214">
        <f t="shared" ref="AW51:BA51" si="23">SUM(AW52:AW55)</f>
        <v>99.999999999999986</v>
      </c>
      <c r="AX51" s="214"/>
      <c r="AY51" s="214">
        <f t="shared" si="23"/>
        <v>99.999999999999986</v>
      </c>
      <c r="AZ51" s="214"/>
      <c r="BA51" s="214">
        <f t="shared" si="23"/>
        <v>99.999999999999986</v>
      </c>
      <c r="BB51" s="214"/>
    </row>
    <row r="52" spans="1:54" s="4" customFormat="1" ht="12">
      <c r="A52" s="143" t="s">
        <v>130</v>
      </c>
      <c r="B52" s="200">
        <v>97015.646023195906</v>
      </c>
      <c r="C52" s="150"/>
      <c r="D52" s="200">
        <v>44617.189214616097</v>
      </c>
      <c r="E52" s="150"/>
      <c r="F52" s="200">
        <v>35397.213879852003</v>
      </c>
      <c r="G52" s="150"/>
      <c r="H52" s="202">
        <v>71537.535052314139</v>
      </c>
      <c r="I52" s="174"/>
      <c r="J52" s="200">
        <v>71113.399224828448</v>
      </c>
      <c r="K52" s="165"/>
      <c r="L52" s="200">
        <v>93253.818793614482</v>
      </c>
      <c r="M52" s="150"/>
      <c r="N52" s="200">
        <v>83181.002966457221</v>
      </c>
      <c r="O52" s="150"/>
      <c r="P52" s="200">
        <v>77111.032595509212</v>
      </c>
      <c r="Q52" s="150"/>
      <c r="R52" s="200">
        <v>50312</v>
      </c>
      <c r="S52" s="150"/>
      <c r="T52" s="200">
        <v>61492.466228652833</v>
      </c>
      <c r="U52" s="150"/>
      <c r="V52" s="200">
        <v>47010.784901999992</v>
      </c>
      <c r="W52" s="16"/>
      <c r="X52" s="16">
        <v>38552</v>
      </c>
      <c r="Y52" s="486"/>
      <c r="Z52" s="16">
        <v>20624.356800000001</v>
      </c>
      <c r="AA52" s="486"/>
      <c r="AB52" s="16"/>
      <c r="AC52" s="225">
        <v>44.600178382605932</v>
      </c>
      <c r="AD52" s="217"/>
      <c r="AE52" s="225">
        <v>22.691398500003103</v>
      </c>
      <c r="AF52" s="217"/>
      <c r="AG52" s="225">
        <v>23.590857949801151</v>
      </c>
      <c r="AH52" s="218"/>
      <c r="AI52" s="225">
        <v>38.096292938467634</v>
      </c>
      <c r="AJ52" s="218"/>
      <c r="AK52" s="225">
        <v>34.710962663111147</v>
      </c>
      <c r="AL52" s="225"/>
      <c r="AM52" s="225">
        <v>33.341318051471703</v>
      </c>
      <c r="AN52" s="225"/>
      <c r="AO52" s="225">
        <v>31.393494670482909</v>
      </c>
      <c r="AP52" s="62"/>
      <c r="AQ52" s="225">
        <v>37.796954936708296</v>
      </c>
      <c r="AR52" s="62"/>
      <c r="AS52" s="217">
        <v>27.660674033756667</v>
      </c>
      <c r="AT52" s="62"/>
      <c r="AU52" s="217">
        <f>T52/$T$51*100</f>
        <v>30.637360765267474</v>
      </c>
      <c r="AV52" s="217"/>
      <c r="AW52" s="217">
        <f>V52/SUM($V$52:$V$55)*100</f>
        <v>27.591972060127745</v>
      </c>
      <c r="AX52" s="217"/>
      <c r="AY52" s="217">
        <f>X52/SUM($X$52:$X$55)*100</f>
        <v>27.20139986452924</v>
      </c>
      <c r="AZ52" s="217"/>
      <c r="BA52" s="217">
        <f>Z52/SUM($Z$52:$Z$55)*100</f>
        <v>12.096570734643951</v>
      </c>
    </row>
    <row r="53" spans="1:54" s="4" customFormat="1" ht="12">
      <c r="A53" s="76" t="s">
        <v>131</v>
      </c>
      <c r="B53" s="200">
        <v>120419.9796060129</v>
      </c>
      <c r="C53" s="150"/>
      <c r="D53" s="200">
        <v>151999.220513924</v>
      </c>
      <c r="E53" s="150"/>
      <c r="F53" s="200">
        <v>114614.48052023252</v>
      </c>
      <c r="G53" s="150"/>
      <c r="H53" s="202">
        <v>115936.27646151526</v>
      </c>
      <c r="I53" s="174"/>
      <c r="J53" s="200">
        <v>133689.07029034421</v>
      </c>
      <c r="K53" s="165"/>
      <c r="L53" s="200">
        <v>186375.24411679135</v>
      </c>
      <c r="M53" s="150"/>
      <c r="N53" s="200">
        <v>181177.96964983235</v>
      </c>
      <c r="O53" s="150"/>
      <c r="P53" s="200">
        <v>126203.0195124345</v>
      </c>
      <c r="Q53" s="150"/>
      <c r="R53" s="200">
        <v>131450</v>
      </c>
      <c r="S53" s="150"/>
      <c r="T53" s="200">
        <v>138688.67113121043</v>
      </c>
      <c r="U53" s="150"/>
      <c r="V53" s="200">
        <v>123307.81290299994</v>
      </c>
      <c r="W53" s="16"/>
      <c r="X53" s="16">
        <v>103109</v>
      </c>
      <c r="Y53" s="486"/>
      <c r="Z53" s="16">
        <v>149834.3664</v>
      </c>
      <c r="AA53" s="486"/>
      <c r="AB53" s="16"/>
      <c r="AC53" s="225">
        <v>55.359653740529922</v>
      </c>
      <c r="AD53" s="217"/>
      <c r="AE53" s="225">
        <v>77.303724082229209</v>
      </c>
      <c r="AF53" s="217"/>
      <c r="AG53" s="225">
        <v>76.386066375751767</v>
      </c>
      <c r="AH53" s="218"/>
      <c r="AI53" s="225">
        <v>61.740208787501125</v>
      </c>
      <c r="AJ53" s="218"/>
      <c r="AK53" s="225">
        <v>65.25459868179118</v>
      </c>
      <c r="AL53" s="225"/>
      <c r="AM53" s="225">
        <v>66.635301067629001</v>
      </c>
      <c r="AN53" s="225"/>
      <c r="AO53" s="225">
        <v>68.378709341897903</v>
      </c>
      <c r="AP53" s="225"/>
      <c r="AQ53" s="225">
        <v>61.860017702133653</v>
      </c>
      <c r="AR53" s="225"/>
      <c r="AS53" s="217">
        <v>72.268953763263511</v>
      </c>
      <c r="AT53" s="225"/>
      <c r="AU53" s="217">
        <f>T53/$T$51*100</f>
        <v>69.0987874141004</v>
      </c>
      <c r="AV53" s="150"/>
      <c r="AW53" s="217">
        <f t="shared" ref="AW53:AW55" si="24">V53/SUM($V$52:$V$55)*100</f>
        <v>72.372876468826803</v>
      </c>
      <c r="AX53" s="217"/>
      <c r="AY53" s="217">
        <f t="shared" ref="AY53:AY55" si="25">X53/SUM($X$52:$X$55)*100</f>
        <v>72.751326484533749</v>
      </c>
      <c r="AZ53" s="217"/>
      <c r="BA53" s="217">
        <f t="shared" ref="BA53:BA55" si="26">Z53/SUM($Z$52:$Z$55)*100</f>
        <v>87.880656314002422</v>
      </c>
    </row>
    <row r="54" spans="1:54" s="4" customFormat="1" ht="12">
      <c r="A54" s="76" t="s">
        <v>132</v>
      </c>
      <c r="B54" s="200">
        <v>0</v>
      </c>
      <c r="C54" s="150"/>
      <c r="D54" s="200">
        <v>0</v>
      </c>
      <c r="E54" s="150"/>
      <c r="F54" s="200">
        <v>34.624200000000002</v>
      </c>
      <c r="G54" s="140" t="s">
        <v>71</v>
      </c>
      <c r="H54" s="202">
        <v>296.00726756873757</v>
      </c>
      <c r="I54" s="140" t="s">
        <v>71</v>
      </c>
      <c r="J54" s="200">
        <v>70.555514478448728</v>
      </c>
      <c r="K54" s="165" t="s">
        <v>71</v>
      </c>
      <c r="L54" s="200">
        <v>0</v>
      </c>
      <c r="M54" s="22"/>
      <c r="N54" s="200">
        <v>426.25600666666674</v>
      </c>
      <c r="O54" s="140" t="s">
        <v>71</v>
      </c>
      <c r="P54" s="200">
        <v>54.433599999999998</v>
      </c>
      <c r="Q54" s="140" t="s">
        <v>71</v>
      </c>
      <c r="R54" s="200">
        <v>128</v>
      </c>
      <c r="S54" s="140" t="s">
        <v>71</v>
      </c>
      <c r="T54" s="200">
        <v>342.11703199999999</v>
      </c>
      <c r="U54" s="140" t="s">
        <v>71</v>
      </c>
      <c r="V54" s="200">
        <v>0</v>
      </c>
      <c r="W54" s="16"/>
      <c r="X54" s="16">
        <v>67</v>
      </c>
      <c r="Y54" s="486" t="s">
        <v>71</v>
      </c>
      <c r="Z54" s="246">
        <v>0</v>
      </c>
      <c r="AA54" s="486"/>
      <c r="AB54" s="16"/>
      <c r="AC54" s="225">
        <v>0</v>
      </c>
      <c r="AD54" s="217"/>
      <c r="AE54" s="225">
        <v>0</v>
      </c>
      <c r="AF54" s="217"/>
      <c r="AG54" s="225">
        <v>2.3075674447090699E-2</v>
      </c>
      <c r="AH54" s="218"/>
      <c r="AI54" s="225">
        <v>0.15763444419726635</v>
      </c>
      <c r="AJ54" s="218"/>
      <c r="AK54" s="225">
        <v>3.4438655097828223E-2</v>
      </c>
      <c r="AL54" s="225"/>
      <c r="AM54" s="225">
        <v>0</v>
      </c>
      <c r="AN54" s="225"/>
      <c r="AO54" s="225">
        <v>0.1608740601378357</v>
      </c>
      <c r="AP54" s="62"/>
      <c r="AQ54" s="225">
        <v>2.6681322464389163E-2</v>
      </c>
      <c r="AR54" s="62"/>
      <c r="AS54" s="217">
        <v>7.0372202979822968E-2</v>
      </c>
      <c r="AT54" s="62"/>
      <c r="AU54" s="217">
        <f>T54/$T$51*100</f>
        <v>0.17045279814200398</v>
      </c>
      <c r="AV54" s="140"/>
      <c r="AW54" s="217">
        <f t="shared" si="24"/>
        <v>0</v>
      </c>
      <c r="AX54" s="217"/>
      <c r="AY54" s="217">
        <f t="shared" si="25"/>
        <v>4.7273650937006098E-2</v>
      </c>
      <c r="AZ54" s="217"/>
      <c r="BA54" s="217">
        <f t="shared" si="26"/>
        <v>0</v>
      </c>
    </row>
    <row r="55" spans="1:54" s="4" customFormat="1" ht="12">
      <c r="A55" s="76" t="s">
        <v>123</v>
      </c>
      <c r="B55" s="200">
        <v>87.037824999999998</v>
      </c>
      <c r="C55" s="140" t="s">
        <v>71</v>
      </c>
      <c r="D55" s="200">
        <v>9.5221499999999999</v>
      </c>
      <c r="E55" s="140" t="s">
        <v>71</v>
      </c>
      <c r="F55" s="200">
        <v>0</v>
      </c>
      <c r="G55" s="140"/>
      <c r="H55" s="202">
        <v>11.011148328281383</v>
      </c>
      <c r="I55" s="140" t="s">
        <v>71</v>
      </c>
      <c r="J55" s="200">
        <v>0</v>
      </c>
      <c r="L55" s="200">
        <v>65.395028092800004</v>
      </c>
      <c r="M55" s="140" t="s">
        <v>71</v>
      </c>
      <c r="N55" s="200">
        <v>177.31804333333332</v>
      </c>
      <c r="O55" s="140" t="s">
        <v>71</v>
      </c>
      <c r="P55" s="200">
        <v>645.38981359761908</v>
      </c>
      <c r="Q55" s="140" t="s">
        <v>71</v>
      </c>
      <c r="R55" s="200">
        <v>0</v>
      </c>
      <c r="S55" s="140"/>
      <c r="T55" s="200">
        <v>187.46184699999998</v>
      </c>
      <c r="U55" s="140" t="s">
        <v>71</v>
      </c>
      <c r="V55" s="200">
        <v>59.890545000000003</v>
      </c>
      <c r="W55" s="140" t="s">
        <v>71</v>
      </c>
      <c r="X55" s="200">
        <v>0</v>
      </c>
      <c r="Y55" s="481"/>
      <c r="Z55" s="16">
        <v>38.827324240000003</v>
      </c>
      <c r="AA55" s="481" t="s">
        <v>71</v>
      </c>
      <c r="AB55" s="140"/>
      <c r="AC55" s="225">
        <v>4.0013159527957962E-2</v>
      </c>
      <c r="AD55" s="217"/>
      <c r="AE55" s="225">
        <v>4.8427725733117691E-3</v>
      </c>
      <c r="AF55" s="217"/>
      <c r="AG55" s="225">
        <v>0</v>
      </c>
      <c r="AH55" s="218"/>
      <c r="AI55" s="225">
        <v>5.8638298341753678E-3</v>
      </c>
      <c r="AJ55" s="218"/>
      <c r="AK55" s="225">
        <v>0</v>
      </c>
      <c r="AL55" s="225"/>
      <c r="AM55" s="225">
        <v>2.3380880899391877E-2</v>
      </c>
      <c r="AN55" s="225"/>
      <c r="AO55" s="225">
        <v>6.6921927481569374E-2</v>
      </c>
      <c r="AP55" s="62"/>
      <c r="AQ55" s="225">
        <v>0.31634603869356587</v>
      </c>
      <c r="AR55" s="62"/>
      <c r="AS55" s="217">
        <v>0</v>
      </c>
      <c r="AT55" s="62"/>
      <c r="AU55" s="217">
        <f>T55/$T$51*100</f>
        <v>9.3399022490111588E-2</v>
      </c>
      <c r="AV55" s="140"/>
      <c r="AW55" s="217">
        <f t="shared" si="24"/>
        <v>3.5151471045434958E-2</v>
      </c>
      <c r="AX55" s="217"/>
      <c r="AY55" s="217">
        <f t="shared" si="25"/>
        <v>0</v>
      </c>
      <c r="AZ55" s="217"/>
      <c r="BA55" s="217">
        <f t="shared" si="26"/>
        <v>2.2772951353620671E-2</v>
      </c>
    </row>
    <row r="56" spans="1:54" s="4" customFormat="1" ht="6" customHeight="1">
      <c r="A56" s="56"/>
      <c r="B56" s="200"/>
      <c r="C56" s="150"/>
      <c r="D56" s="200"/>
      <c r="E56" s="150"/>
      <c r="F56" s="200"/>
      <c r="G56" s="150"/>
      <c r="H56" s="202"/>
      <c r="I56" s="174"/>
      <c r="J56" s="200"/>
      <c r="K56" s="165"/>
      <c r="L56" s="200"/>
      <c r="M56" s="150"/>
      <c r="N56" s="200"/>
      <c r="O56" s="150"/>
      <c r="P56" s="200"/>
      <c r="Q56" s="150"/>
      <c r="R56" s="200"/>
      <c r="S56" s="150"/>
      <c r="T56" s="150"/>
      <c r="U56" s="150"/>
      <c r="V56" s="150"/>
      <c r="W56" s="16"/>
      <c r="X56" s="16"/>
      <c r="Y56" s="486"/>
      <c r="Z56" s="486"/>
      <c r="AA56" s="486"/>
      <c r="AB56" s="16"/>
      <c r="AC56" s="225"/>
      <c r="AD56" s="217"/>
      <c r="AE56" s="225"/>
      <c r="AF56" s="217"/>
      <c r="AG56" s="225"/>
      <c r="AH56" s="218"/>
      <c r="AI56" s="225"/>
      <c r="AJ56" s="218"/>
      <c r="AK56" s="225"/>
      <c r="AL56" s="225"/>
      <c r="AM56" s="225"/>
      <c r="AN56" s="225"/>
      <c r="AO56" s="225"/>
      <c r="AP56" s="62"/>
      <c r="AQ56" s="225"/>
      <c r="AR56" s="62"/>
      <c r="AS56" s="225"/>
      <c r="AT56" s="62"/>
      <c r="AU56" s="150"/>
      <c r="AV56" s="150"/>
      <c r="AW56" s="150"/>
      <c r="AX56" s="150"/>
    </row>
    <row r="57" spans="1:54" s="38" customFormat="1" ht="25.5">
      <c r="A57" s="46" t="s">
        <v>147</v>
      </c>
      <c r="B57" s="201">
        <v>217523</v>
      </c>
      <c r="C57" s="186"/>
      <c r="D57" s="201">
        <v>196626</v>
      </c>
      <c r="E57" s="186"/>
      <c r="F57" s="201">
        <v>150047</v>
      </c>
      <c r="G57" s="186"/>
      <c r="H57" s="198">
        <v>187780.82992972637</v>
      </c>
      <c r="I57" s="186"/>
      <c r="J57" s="260">
        <v>204873</v>
      </c>
      <c r="K57" s="186"/>
      <c r="L57" s="260">
        <v>279694.45793849829</v>
      </c>
      <c r="M57" s="186"/>
      <c r="N57" s="260">
        <v>264962.54666628974</v>
      </c>
      <c r="O57" s="186"/>
      <c r="P57" s="260">
        <v>204013.87552154218</v>
      </c>
      <c r="Q57" s="186"/>
      <c r="R57" s="260">
        <v>181890</v>
      </c>
      <c r="S57" s="186"/>
      <c r="T57" s="260">
        <f>SUM(T58:T59)</f>
        <v>200710.71623886353</v>
      </c>
      <c r="U57" s="260"/>
      <c r="V57" s="260">
        <f t="shared" ref="V57:Z57" si="27">SUM(V58:V59)</f>
        <v>170378.48834999994</v>
      </c>
      <c r="W57" s="260"/>
      <c r="X57" s="260">
        <f t="shared" si="27"/>
        <v>141728</v>
      </c>
      <c r="Y57" s="260"/>
      <c r="Z57" s="260">
        <f t="shared" si="27"/>
        <v>170497.55051</v>
      </c>
      <c r="AA57" s="477"/>
      <c r="AB57" s="33"/>
      <c r="AC57" s="214">
        <v>100</v>
      </c>
      <c r="AD57" s="214"/>
      <c r="AE57" s="214">
        <v>100</v>
      </c>
      <c r="AF57" s="214"/>
      <c r="AG57" s="214">
        <v>100.00045412638033</v>
      </c>
      <c r="AH57" s="214"/>
      <c r="AI57" s="214">
        <v>100.00000000000018</v>
      </c>
      <c r="AJ57" s="214"/>
      <c r="AK57" s="214">
        <v>99.999987782847057</v>
      </c>
      <c r="AL57" s="214"/>
      <c r="AM57" s="214">
        <v>99.999999999999972</v>
      </c>
      <c r="AN57" s="214"/>
      <c r="AO57" s="214">
        <v>100.0000000000003</v>
      </c>
      <c r="AP57" s="67"/>
      <c r="AQ57" s="214">
        <v>100.00000000000033</v>
      </c>
      <c r="AR57" s="67"/>
      <c r="AS57" s="214">
        <v>100</v>
      </c>
      <c r="AT57" s="67"/>
      <c r="AU57" s="214">
        <f>SUM(AU58:AU59)</f>
        <v>100.00000000000001</v>
      </c>
      <c r="AV57" s="214"/>
      <c r="AW57" s="214">
        <f t="shared" ref="AW57:BA57" si="28">SUM(AW58:AW59)</f>
        <v>100</v>
      </c>
      <c r="AX57" s="214"/>
      <c r="AY57" s="214">
        <f t="shared" si="28"/>
        <v>100</v>
      </c>
      <c r="AZ57" s="214"/>
      <c r="BA57" s="214">
        <f t="shared" si="28"/>
        <v>100</v>
      </c>
    </row>
    <row r="58" spans="1:54" s="4" customFormat="1" ht="12">
      <c r="A58" s="76" t="s">
        <v>67</v>
      </c>
      <c r="B58" s="197">
        <v>147576</v>
      </c>
      <c r="C58" s="150"/>
      <c r="D58" s="197">
        <v>170064</v>
      </c>
      <c r="E58" s="150"/>
      <c r="F58" s="197">
        <v>65493</v>
      </c>
      <c r="G58" s="140"/>
      <c r="H58" s="200">
        <v>29237.617477846714</v>
      </c>
      <c r="I58" s="140"/>
      <c r="J58" s="200">
        <v>12628</v>
      </c>
      <c r="K58" s="140"/>
      <c r="L58" s="200">
        <v>163053.02941625062</v>
      </c>
      <c r="M58" s="140"/>
      <c r="N58" s="200">
        <v>235630.35287973812</v>
      </c>
      <c r="O58" s="140"/>
      <c r="P58" s="200">
        <v>194063.71333282182</v>
      </c>
      <c r="Q58" s="140"/>
      <c r="R58" s="200">
        <v>178489</v>
      </c>
      <c r="S58" s="140"/>
      <c r="T58" s="200">
        <v>197883.45134359002</v>
      </c>
      <c r="U58" s="140"/>
      <c r="V58" s="200">
        <v>161652.34090799993</v>
      </c>
      <c r="W58" s="90"/>
      <c r="X58" s="200">
        <v>131675</v>
      </c>
      <c r="Y58" s="487"/>
      <c r="Z58" s="16">
        <v>159381.64869999999</v>
      </c>
      <c r="AA58" s="487"/>
      <c r="AB58" s="90"/>
      <c r="AC58" s="223">
        <v>67.843860189497207</v>
      </c>
      <c r="AD58" s="217"/>
      <c r="AE58" s="223">
        <v>86.491104940343604</v>
      </c>
      <c r="AF58" s="217"/>
      <c r="AG58" s="223">
        <v>43.648521743847105</v>
      </c>
      <c r="AH58" s="220"/>
      <c r="AI58" s="223">
        <v>15.570075757354159</v>
      </c>
      <c r="AJ58" s="220"/>
      <c r="AK58" s="223">
        <v>6.163817807723774</v>
      </c>
      <c r="AL58" s="223"/>
      <c r="AM58" s="223">
        <v>58.296839564874091</v>
      </c>
      <c r="AN58" s="223"/>
      <c r="AO58" s="223">
        <v>88.929683022901457</v>
      </c>
      <c r="AP58" s="62"/>
      <c r="AQ58" s="223">
        <v>95.12280124904099</v>
      </c>
      <c r="AR58" s="62"/>
      <c r="AS58" s="217">
        <v>98.130188575512676</v>
      </c>
      <c r="AT58" s="62"/>
      <c r="AU58" s="443">
        <f>T58/$T$57*100</f>
        <v>98.59137322199139</v>
      </c>
      <c r="AV58" s="443"/>
      <c r="AW58" s="459">
        <f>V58/SUM($V$58:$V$59)*100</f>
        <v>94.878374889631417</v>
      </c>
      <c r="AX58" s="459"/>
      <c r="AY58" s="459">
        <f>X58/SUM($X$58:$X$59)*100</f>
        <v>92.906835628810114</v>
      </c>
      <c r="AZ58" s="459"/>
      <c r="BA58" s="459">
        <f>Z58/SUM($Z$58:$Z$59)*100</f>
        <v>93.480315830491634</v>
      </c>
    </row>
    <row r="59" spans="1:54" s="4" customFormat="1" ht="12">
      <c r="A59" s="76" t="s">
        <v>15</v>
      </c>
      <c r="B59" s="197">
        <v>69947</v>
      </c>
      <c r="C59" s="150"/>
      <c r="D59" s="197">
        <v>26562</v>
      </c>
      <c r="E59" s="150"/>
      <c r="F59" s="197">
        <v>84554</v>
      </c>
      <c r="G59" s="140"/>
      <c r="H59" s="200">
        <v>158543.21245187966</v>
      </c>
      <c r="I59" s="140"/>
      <c r="J59" s="200">
        <v>192245</v>
      </c>
      <c r="K59" s="140"/>
      <c r="L59" s="200">
        <v>116641.42852224768</v>
      </c>
      <c r="M59" s="140"/>
      <c r="N59" s="200">
        <v>29332.19378655163</v>
      </c>
      <c r="O59" s="140"/>
      <c r="P59" s="200">
        <v>9950.1621887203601</v>
      </c>
      <c r="Q59" s="140"/>
      <c r="R59" s="200">
        <v>3401</v>
      </c>
      <c r="S59" s="140"/>
      <c r="T59" s="200">
        <v>2827.2648952735258</v>
      </c>
      <c r="U59" s="140"/>
      <c r="V59" s="200">
        <v>8726.1474420000013</v>
      </c>
      <c r="W59" s="90"/>
      <c r="X59" s="200">
        <v>10053</v>
      </c>
      <c r="Y59" s="487"/>
      <c r="Z59" s="16">
        <v>11115.901809999999</v>
      </c>
      <c r="AA59" s="487"/>
      <c r="AB59" s="90"/>
      <c r="AC59" s="223">
        <v>32.1561398105028</v>
      </c>
      <c r="AD59" s="217"/>
      <c r="AE59" s="223">
        <v>13.508895059656403</v>
      </c>
      <c r="AF59" s="217"/>
      <c r="AG59" s="223">
        <v>56.351932382533221</v>
      </c>
      <c r="AH59" s="220"/>
      <c r="AI59" s="223">
        <v>84.429924242646024</v>
      </c>
      <c r="AJ59" s="220"/>
      <c r="AK59" s="223">
        <v>93.836169975123283</v>
      </c>
      <c r="AL59" s="223"/>
      <c r="AM59" s="223">
        <v>41.703160435125888</v>
      </c>
      <c r="AN59" s="223"/>
      <c r="AO59" s="223">
        <v>11.070316977098841</v>
      </c>
      <c r="AP59" s="62"/>
      <c r="AQ59" s="223">
        <v>4.8771987509593373</v>
      </c>
      <c r="AR59" s="62"/>
      <c r="AS59" s="217">
        <v>1.8698114244873276</v>
      </c>
      <c r="AT59" s="62"/>
      <c r="AU59" s="443">
        <f>T59/$T$57*100</f>
        <v>1.4086267780086192</v>
      </c>
      <c r="AV59" s="140"/>
      <c r="AW59" s="459">
        <f>V59/SUM($V$58:$V$59)*100</f>
        <v>5.121625110368579</v>
      </c>
      <c r="AX59" s="459"/>
      <c r="AY59" s="459">
        <f>X59/SUM($X$58:$X$59)*100</f>
        <v>7.0931643711898849</v>
      </c>
      <c r="AZ59" s="459"/>
      <c r="BA59" s="459">
        <f>Z59/SUM($Z$58:$Z$59)*100</f>
        <v>6.5196841695083645</v>
      </c>
    </row>
    <row r="60" spans="1:54" s="4" customFormat="1" ht="6.6" customHeight="1">
      <c r="A60" s="11"/>
      <c r="B60" s="247"/>
      <c r="C60" s="150"/>
      <c r="D60" s="247"/>
      <c r="E60" s="150"/>
      <c r="F60" s="247"/>
      <c r="G60" s="174"/>
      <c r="H60" s="202"/>
      <c r="I60" s="174"/>
      <c r="J60" s="246"/>
      <c r="K60" s="174"/>
      <c r="L60" s="246"/>
      <c r="M60" s="174"/>
      <c r="N60" s="246"/>
      <c r="O60" s="174"/>
      <c r="P60" s="246"/>
      <c r="Q60" s="174"/>
      <c r="R60" s="246"/>
      <c r="S60" s="174"/>
      <c r="T60" s="174"/>
      <c r="U60" s="174"/>
      <c r="V60" s="174"/>
      <c r="W60" s="16"/>
      <c r="X60" s="16"/>
      <c r="Y60" s="486"/>
      <c r="Z60" s="486"/>
      <c r="AA60" s="486"/>
      <c r="AB60" s="16"/>
      <c r="AC60" s="216"/>
      <c r="AD60" s="217"/>
      <c r="AE60" s="219"/>
      <c r="AF60" s="217"/>
      <c r="AG60" s="219"/>
      <c r="AH60" s="218"/>
      <c r="AI60" s="218"/>
      <c r="AJ60" s="218"/>
      <c r="AK60" s="218"/>
      <c r="AL60" s="218"/>
      <c r="AM60" s="218"/>
      <c r="AN60" s="218"/>
      <c r="AO60" s="218"/>
      <c r="AP60" s="62"/>
      <c r="AQ60" s="218"/>
      <c r="AR60" s="62"/>
      <c r="AS60" s="218"/>
      <c r="AT60" s="62"/>
      <c r="AU60" s="174"/>
      <c r="AV60" s="174"/>
      <c r="AW60" s="174"/>
      <c r="AX60" s="174"/>
    </row>
    <row r="61" spans="1:54" s="38" customFormat="1" ht="12">
      <c r="A61" s="45" t="s">
        <v>39</v>
      </c>
      <c r="B61" s="201">
        <v>217523</v>
      </c>
      <c r="C61" s="186"/>
      <c r="D61" s="201">
        <v>196626</v>
      </c>
      <c r="E61" s="186"/>
      <c r="F61" s="201">
        <v>150046.31860008455</v>
      </c>
      <c r="G61" s="175"/>
      <c r="H61" s="206">
        <v>187780.82992972623</v>
      </c>
      <c r="I61" s="187"/>
      <c r="J61" s="260">
        <v>204873.02502965101</v>
      </c>
      <c r="K61" s="187"/>
      <c r="L61" s="260">
        <v>279694.45793849882</v>
      </c>
      <c r="M61" s="175"/>
      <c r="N61" s="260">
        <v>264962.54666628945</v>
      </c>
      <c r="O61" s="175"/>
      <c r="P61" s="260">
        <v>204013.87552154207</v>
      </c>
      <c r="Q61" s="175"/>
      <c r="R61" s="260">
        <v>181890</v>
      </c>
      <c r="S61" s="175"/>
      <c r="T61" s="260">
        <f>SUM(T62:T67)</f>
        <v>200710.71623886321</v>
      </c>
      <c r="U61" s="260"/>
      <c r="V61" s="260">
        <f t="shared" ref="V61:Z61" si="29">SUM(V62:V67)</f>
        <v>170378.48834999988</v>
      </c>
      <c r="W61" s="260"/>
      <c r="X61" s="260">
        <f t="shared" si="29"/>
        <v>141728.02950999999</v>
      </c>
      <c r="Y61" s="260"/>
      <c r="Z61" s="260">
        <f t="shared" si="29"/>
        <v>170497.603634</v>
      </c>
      <c r="AA61" s="488"/>
      <c r="AB61" s="37"/>
      <c r="AC61" s="214">
        <v>100</v>
      </c>
      <c r="AD61" s="214"/>
      <c r="AE61" s="214">
        <v>100</v>
      </c>
      <c r="AF61" s="214"/>
      <c r="AG61" s="214">
        <v>100.00000000000001</v>
      </c>
      <c r="AH61" s="214"/>
      <c r="AI61" s="214">
        <v>100.0000000000001</v>
      </c>
      <c r="AJ61" s="214"/>
      <c r="AK61" s="214">
        <v>100.0000000000001</v>
      </c>
      <c r="AL61" s="214"/>
      <c r="AM61" s="214">
        <v>100.00000000000017</v>
      </c>
      <c r="AN61" s="214"/>
      <c r="AO61" s="214">
        <v>100.00000000000016</v>
      </c>
      <c r="AP61" s="67"/>
      <c r="AQ61" s="214">
        <v>100.00000000000027</v>
      </c>
      <c r="AR61" s="67"/>
      <c r="AS61" s="214">
        <v>100</v>
      </c>
      <c r="AT61" s="67"/>
      <c r="AU61" s="214">
        <f>SUM(AU62:AU66)</f>
        <v>100</v>
      </c>
      <c r="AV61" s="214"/>
      <c r="AW61" s="214">
        <f t="shared" ref="AW61:BA61" si="30">SUM(AW62:AW66)</f>
        <v>100.00000000000003</v>
      </c>
      <c r="AX61" s="214"/>
      <c r="AY61" s="214">
        <f t="shared" si="30"/>
        <v>100.00000000000001</v>
      </c>
      <c r="AZ61" s="214"/>
      <c r="BA61" s="214">
        <f t="shared" si="30"/>
        <v>100</v>
      </c>
    </row>
    <row r="62" spans="1:54" s="4" customFormat="1" ht="12">
      <c r="A62" s="79" t="s">
        <v>61</v>
      </c>
      <c r="B62" s="197">
        <v>141828</v>
      </c>
      <c r="C62" s="150"/>
      <c r="D62" s="197">
        <v>178487</v>
      </c>
      <c r="E62" s="150"/>
      <c r="F62" s="197">
        <v>126527.17785645585</v>
      </c>
      <c r="G62" s="140"/>
      <c r="H62" s="200">
        <v>122148.82994078407</v>
      </c>
      <c r="I62" s="140"/>
      <c r="J62" s="200">
        <v>141084.94248277892</v>
      </c>
      <c r="K62" s="140"/>
      <c r="L62" s="200">
        <v>206157.23814671734</v>
      </c>
      <c r="M62" s="140"/>
      <c r="N62" s="200">
        <v>199201.90663057016</v>
      </c>
      <c r="O62" s="140"/>
      <c r="P62" s="200">
        <v>157507.6374651629</v>
      </c>
      <c r="Q62" s="140"/>
      <c r="R62" s="200">
        <v>158692</v>
      </c>
      <c r="S62" s="140"/>
      <c r="T62" s="200">
        <v>166409.63903573737</v>
      </c>
      <c r="U62" s="140"/>
      <c r="V62" s="200">
        <v>147396.0800719999</v>
      </c>
      <c r="W62" s="12"/>
      <c r="X62" s="200">
        <v>88610</v>
      </c>
      <c r="Y62" s="478"/>
      <c r="Z62" s="246">
        <v>120571.1917</v>
      </c>
      <c r="AA62" s="478"/>
      <c r="AB62" s="12"/>
      <c r="AC62" s="223">
        <v>65.20138100338815</v>
      </c>
      <c r="AD62" s="217"/>
      <c r="AE62" s="223">
        <v>90.774872092195338</v>
      </c>
      <c r="AF62" s="217"/>
      <c r="AG62" s="223">
        <v>84.484073036093562</v>
      </c>
      <c r="AH62" s="220"/>
      <c r="AI62" s="220">
        <v>65.048615445195495</v>
      </c>
      <c r="AJ62" s="220"/>
      <c r="AK62" s="220">
        <v>68.86457719963866</v>
      </c>
      <c r="AL62" s="220"/>
      <c r="AM62" s="220">
        <v>73.70801683601789</v>
      </c>
      <c r="AN62" s="220"/>
      <c r="AO62" s="220">
        <v>75.181156407534814</v>
      </c>
      <c r="AP62" s="62"/>
      <c r="AQ62" s="220">
        <v>77.204374978177356</v>
      </c>
      <c r="AR62" s="62"/>
      <c r="AS62" s="217">
        <v>87.246137775578646</v>
      </c>
      <c r="AT62" s="62"/>
      <c r="AU62" s="217">
        <f t="shared" ref="AU62:AU67" si="31">T62/($T$61-$T$67)*100</f>
        <v>82.910191420818521</v>
      </c>
      <c r="AV62" s="217"/>
      <c r="AW62" s="217">
        <f>V62/SUM($V$62:$V$66)*100</f>
        <v>86.510968314973908</v>
      </c>
      <c r="AX62" s="217"/>
      <c r="AY62" s="217">
        <f>X62/SUM($X$62:$X$66)*100</f>
        <v>62.521154288501478</v>
      </c>
      <c r="AZ62" s="217"/>
      <c r="BA62" s="217">
        <f>Z62/SUM($Z$62:$Z$66)*100</f>
        <v>70.717235392249307</v>
      </c>
    </row>
    <row r="63" spans="1:54" s="4" customFormat="1" ht="12">
      <c r="A63" s="79" t="s">
        <v>62</v>
      </c>
      <c r="B63" s="197">
        <v>44154</v>
      </c>
      <c r="C63" s="150"/>
      <c r="D63" s="197">
        <v>10523</v>
      </c>
      <c r="E63" s="150"/>
      <c r="F63" s="197">
        <v>13197.933332246572</v>
      </c>
      <c r="G63" s="140"/>
      <c r="H63" s="200">
        <v>26566.102799633445</v>
      </c>
      <c r="I63" s="140"/>
      <c r="J63" s="200">
        <v>30620.934523431239</v>
      </c>
      <c r="K63" s="140"/>
      <c r="L63" s="200">
        <v>40714.570805906718</v>
      </c>
      <c r="M63" s="140"/>
      <c r="N63" s="200">
        <v>46278.118169211761</v>
      </c>
      <c r="O63" s="140"/>
      <c r="P63" s="200">
        <v>34439.405584833577</v>
      </c>
      <c r="Q63" s="140"/>
      <c r="R63" s="200">
        <v>12525</v>
      </c>
      <c r="S63" s="140"/>
      <c r="T63" s="200">
        <v>19813.193403265908</v>
      </c>
      <c r="U63" s="140"/>
      <c r="V63" s="200">
        <v>7791.4113530000004</v>
      </c>
      <c r="W63" s="12"/>
      <c r="X63" s="200">
        <v>31176</v>
      </c>
      <c r="Y63" s="478"/>
      <c r="Z63" s="246">
        <v>42802.7137</v>
      </c>
      <c r="AA63" s="478"/>
      <c r="AB63" s="12"/>
      <c r="AC63" s="223">
        <v>20.298543142564235</v>
      </c>
      <c r="AD63" s="217"/>
      <c r="AE63" s="223">
        <v>5.3517846063084233</v>
      </c>
      <c r="AF63" s="217"/>
      <c r="AG63" s="223">
        <v>8.8124558095493892</v>
      </c>
      <c r="AH63" s="220"/>
      <c r="AI63" s="220">
        <v>14.147398757144373</v>
      </c>
      <c r="AJ63" s="220"/>
      <c r="AK63" s="220">
        <v>14.946298820452103</v>
      </c>
      <c r="AL63" s="220"/>
      <c r="AM63" s="220">
        <v>14.556802843358231</v>
      </c>
      <c r="AN63" s="220"/>
      <c r="AO63" s="220">
        <v>17.465909333781209</v>
      </c>
      <c r="AP63" s="62"/>
      <c r="AQ63" s="220">
        <v>16.880913367677863</v>
      </c>
      <c r="AR63" s="62"/>
      <c r="AS63" s="217">
        <v>6.8860300181428329</v>
      </c>
      <c r="AT63" s="62"/>
      <c r="AU63" s="217">
        <f t="shared" si="31"/>
        <v>9.8715174628177227</v>
      </c>
      <c r="AV63" s="140"/>
      <c r="AW63" s="217">
        <f t="shared" ref="AW63:AW66" si="32">V63/SUM($V$62:$V$66)*100</f>
        <v>4.5730018081827906</v>
      </c>
      <c r="AX63" s="217"/>
      <c r="AY63" s="217">
        <f t="shared" ref="AY63:AY66" si="33">X63/SUM($X$62:$X$66)*100</f>
        <v>21.997060220046517</v>
      </c>
      <c r="AZ63" s="217"/>
      <c r="BA63" s="217">
        <f t="shared" ref="BA63:BA67" si="34">Z63/SUM($Z$62:$Z$66)*100</f>
        <v>25.104583752322281</v>
      </c>
    </row>
    <row r="64" spans="1:54" s="4" customFormat="1" ht="12">
      <c r="A64" s="79" t="s">
        <v>63</v>
      </c>
      <c r="B64" s="197">
        <v>23745</v>
      </c>
      <c r="C64" s="150"/>
      <c r="D64" s="197">
        <v>158</v>
      </c>
      <c r="E64" s="140" t="s">
        <v>71</v>
      </c>
      <c r="F64" s="197">
        <v>796.42568229806307</v>
      </c>
      <c r="G64" s="140" t="s">
        <v>71</v>
      </c>
      <c r="H64" s="200">
        <v>3009.5397565624489</v>
      </c>
      <c r="I64" s="140" t="s">
        <v>71</v>
      </c>
      <c r="J64" s="200">
        <v>948.05133313326473</v>
      </c>
      <c r="K64" s="140" t="s">
        <v>71</v>
      </c>
      <c r="L64" s="200">
        <v>2094.9480749728214</v>
      </c>
      <c r="M64" s="140" t="s">
        <v>71</v>
      </c>
      <c r="N64" s="200">
        <v>4812.0640855595948</v>
      </c>
      <c r="O64" s="140"/>
      <c r="P64" s="200">
        <v>9273.8014737641515</v>
      </c>
      <c r="Q64" s="140"/>
      <c r="R64" s="200">
        <v>4276</v>
      </c>
      <c r="S64" s="140"/>
      <c r="T64" s="200">
        <v>371.42091560792545</v>
      </c>
      <c r="U64" s="140" t="s">
        <v>71</v>
      </c>
      <c r="V64" s="200">
        <v>4521.588337000001</v>
      </c>
      <c r="W64" s="12"/>
      <c r="X64" s="200">
        <v>1461</v>
      </c>
      <c r="Y64" s="478" t="s">
        <v>71</v>
      </c>
      <c r="Z64" s="246">
        <v>6809.6982340000004</v>
      </c>
      <c r="AA64" s="478"/>
      <c r="AB64" s="12"/>
      <c r="AC64" s="223">
        <v>10.916087034474515</v>
      </c>
      <c r="AD64" s="217"/>
      <c r="AE64" s="223">
        <v>8.035559895436005E-2</v>
      </c>
      <c r="AF64" s="217"/>
      <c r="AG64" s="223">
        <v>0.53178523895810648</v>
      </c>
      <c r="AH64" s="220"/>
      <c r="AI64" s="220">
        <v>1.6026874296426963</v>
      </c>
      <c r="AJ64" s="220"/>
      <c r="AK64" s="220">
        <v>0.46275068813771625</v>
      </c>
      <c r="AL64" s="220"/>
      <c r="AM64" s="220">
        <v>0.74901308034979963</v>
      </c>
      <c r="AN64" s="220"/>
      <c r="AO64" s="220">
        <v>1.8161299195316913</v>
      </c>
      <c r="AP64" s="62"/>
      <c r="AQ64" s="220">
        <v>4.5456719304295286</v>
      </c>
      <c r="AR64" s="62"/>
      <c r="AS64" s="217">
        <v>2.3508714057947113</v>
      </c>
      <c r="AT64" s="62"/>
      <c r="AU64" s="217">
        <f t="shared" si="31"/>
        <v>0.18505285744977476</v>
      </c>
      <c r="AV64" s="140"/>
      <c r="AW64" s="217">
        <f t="shared" si="32"/>
        <v>2.6538493097271361</v>
      </c>
      <c r="AX64" s="217"/>
      <c r="AY64" s="217">
        <f t="shared" si="33"/>
        <v>1.0308476065399013</v>
      </c>
      <c r="AZ64" s="217"/>
      <c r="BA64" s="217">
        <f t="shared" si="34"/>
        <v>3.9940140441023981</v>
      </c>
    </row>
    <row r="65" spans="1:53" s="4" customFormat="1" ht="12">
      <c r="A65" s="79" t="s">
        <v>64</v>
      </c>
      <c r="B65" s="197">
        <v>4465</v>
      </c>
      <c r="C65" s="150" t="s">
        <v>71</v>
      </c>
      <c r="D65" s="197">
        <v>261</v>
      </c>
      <c r="E65" s="140" t="s">
        <v>71</v>
      </c>
      <c r="F65" s="197">
        <v>0</v>
      </c>
      <c r="G65" s="140"/>
      <c r="H65" s="200">
        <v>0</v>
      </c>
      <c r="I65" s="140"/>
      <c r="J65" s="200">
        <v>0</v>
      </c>
      <c r="K65" s="140"/>
      <c r="L65" s="200">
        <v>0</v>
      </c>
      <c r="M65" s="140"/>
      <c r="N65" s="200">
        <v>23.969519999999999</v>
      </c>
      <c r="O65" s="140" t="s">
        <v>71</v>
      </c>
      <c r="P65" s="200">
        <v>5.8887111111111103</v>
      </c>
      <c r="Q65" s="140" t="s">
        <v>71</v>
      </c>
      <c r="R65" s="200">
        <v>583</v>
      </c>
      <c r="S65" s="140" t="s">
        <v>71</v>
      </c>
      <c r="T65" s="200">
        <v>100.1</v>
      </c>
      <c r="U65" s="140" t="s">
        <v>71</v>
      </c>
      <c r="V65" s="200">
        <v>91.645600000000002</v>
      </c>
      <c r="W65" s="140" t="s">
        <v>71</v>
      </c>
      <c r="X65" s="200">
        <v>9929</v>
      </c>
      <c r="Y65" s="481"/>
      <c r="Z65" s="246">
        <v>0</v>
      </c>
      <c r="AA65" s="481"/>
      <c r="AB65" s="140"/>
      <c r="AC65" s="223">
        <v>2.0526565006918811</v>
      </c>
      <c r="AD65" s="217"/>
      <c r="AE65" s="223">
        <v>0.13273931219675933</v>
      </c>
      <c r="AF65" s="217"/>
      <c r="AG65" s="223">
        <v>0</v>
      </c>
      <c r="AH65" s="222"/>
      <c r="AI65" s="222">
        <v>0</v>
      </c>
      <c r="AJ65" s="222"/>
      <c r="AK65" s="220">
        <v>0</v>
      </c>
      <c r="AL65" s="220"/>
      <c r="AM65" s="220">
        <v>0</v>
      </c>
      <c r="AN65" s="220"/>
      <c r="AO65" s="220">
        <v>9.0463804419078017E-3</v>
      </c>
      <c r="AP65" s="62"/>
      <c r="AQ65" s="220">
        <v>2.8864267668349502E-3</v>
      </c>
      <c r="AR65" s="62"/>
      <c r="AS65" s="217">
        <v>0.32052339325966245</v>
      </c>
      <c r="AT65" s="62"/>
      <c r="AU65" s="217">
        <f t="shared" si="31"/>
        <v>4.9872773051575524E-2</v>
      </c>
      <c r="AV65" s="140"/>
      <c r="AW65" s="217">
        <f t="shared" si="32"/>
        <v>5.3789419596056695E-2</v>
      </c>
      <c r="AX65" s="217"/>
      <c r="AY65" s="217">
        <f t="shared" si="33"/>
        <v>7.0056713794214103</v>
      </c>
      <c r="AZ65" s="217"/>
      <c r="BA65" s="217">
        <f t="shared" si="34"/>
        <v>0</v>
      </c>
    </row>
    <row r="66" spans="1:53" s="4" customFormat="1" ht="12">
      <c r="A66" s="79" t="s">
        <v>133</v>
      </c>
      <c r="B66" s="197">
        <v>3331</v>
      </c>
      <c r="C66" s="150"/>
      <c r="D66" s="197">
        <v>7197</v>
      </c>
      <c r="E66" s="150"/>
      <c r="F66" s="197">
        <v>9242.9966197090671</v>
      </c>
      <c r="G66" s="140"/>
      <c r="H66" s="200">
        <v>36056.357432746263</v>
      </c>
      <c r="I66" s="140"/>
      <c r="J66" s="200">
        <v>32219.09669030759</v>
      </c>
      <c r="K66" s="140"/>
      <c r="L66" s="200">
        <v>30727.700910901945</v>
      </c>
      <c r="M66" s="140"/>
      <c r="N66" s="200">
        <v>14646.488260947895</v>
      </c>
      <c r="O66" s="140"/>
      <c r="P66" s="200">
        <v>2787.1422866703119</v>
      </c>
      <c r="Q66" s="140"/>
      <c r="R66" s="200">
        <v>5814</v>
      </c>
      <c r="S66" s="140"/>
      <c r="T66" s="200">
        <v>14016.362884252008</v>
      </c>
      <c r="U66" s="140"/>
      <c r="V66" s="200">
        <v>10577.762988000002</v>
      </c>
      <c r="W66" s="17"/>
      <c r="X66" s="200">
        <v>10552.02951</v>
      </c>
      <c r="Y66" s="489"/>
      <c r="Z66" s="246">
        <v>314</v>
      </c>
      <c r="AA66" s="489" t="s">
        <v>71</v>
      </c>
      <c r="AB66" s="17"/>
      <c r="AC66" s="223">
        <v>1.5313323188812218</v>
      </c>
      <c r="AD66" s="217"/>
      <c r="AE66" s="223">
        <v>3.6602483903451222</v>
      </c>
      <c r="AF66" s="217"/>
      <c r="AG66" s="223">
        <v>6.1716859153989532</v>
      </c>
      <c r="AH66" s="220"/>
      <c r="AI66" s="220">
        <v>19.201298368017532</v>
      </c>
      <c r="AJ66" s="220"/>
      <c r="AK66" s="220">
        <v>15.726373291771619</v>
      </c>
      <c r="AL66" s="220"/>
      <c r="AM66" s="220">
        <v>10.98616724027425</v>
      </c>
      <c r="AN66" s="220"/>
      <c r="AO66" s="220">
        <v>5.5277579587105317</v>
      </c>
      <c r="AP66" s="62"/>
      <c r="AQ66" s="220">
        <v>1.3661532969486783</v>
      </c>
      <c r="AR66" s="62"/>
      <c r="AS66" s="217">
        <v>3.1964374072241468</v>
      </c>
      <c r="AT66" s="62"/>
      <c r="AU66" s="217">
        <f t="shared" si="31"/>
        <v>6.9833654858624072</v>
      </c>
      <c r="AV66" s="140"/>
      <c r="AW66" s="217">
        <f t="shared" si="32"/>
        <v>6.2083911475201257</v>
      </c>
      <c r="AX66" s="217"/>
      <c r="AY66" s="217">
        <f t="shared" si="33"/>
        <v>7.4452665054906966</v>
      </c>
      <c r="AZ66" s="217"/>
      <c r="BA66" s="217">
        <f t="shared" si="34"/>
        <v>0.18416681132601168</v>
      </c>
    </row>
    <row r="67" spans="1:53" s="4" customFormat="1" ht="12">
      <c r="A67" s="79" t="s">
        <v>3</v>
      </c>
      <c r="B67" s="200">
        <v>0</v>
      </c>
      <c r="C67" s="150"/>
      <c r="D67" s="200">
        <v>0</v>
      </c>
      <c r="E67" s="150"/>
      <c r="F67" s="197">
        <v>281.78510937500005</v>
      </c>
      <c r="G67" s="140" t="s">
        <v>71</v>
      </c>
      <c r="H67" s="200">
        <v>0</v>
      </c>
      <c r="I67" s="176"/>
      <c r="J67" s="200">
        <v>0</v>
      </c>
      <c r="K67" s="176"/>
      <c r="L67" s="200">
        <v>0</v>
      </c>
      <c r="M67" s="176"/>
      <c r="N67" s="200">
        <v>0</v>
      </c>
      <c r="O67" s="140"/>
      <c r="P67" s="200">
        <v>0</v>
      </c>
      <c r="Q67" s="140"/>
      <c r="R67" s="200">
        <v>0</v>
      </c>
      <c r="S67" s="140"/>
      <c r="T67" s="200">
        <v>0</v>
      </c>
      <c r="U67" s="140"/>
      <c r="V67" s="200">
        <v>0</v>
      </c>
      <c r="W67" s="17"/>
      <c r="X67" s="200">
        <v>0</v>
      </c>
      <c r="Y67" s="489"/>
      <c r="Z67" s="246">
        <v>0</v>
      </c>
      <c r="AA67" s="489"/>
      <c r="AB67" s="17"/>
      <c r="AC67" s="223">
        <v>0</v>
      </c>
      <c r="AD67" s="217"/>
      <c r="AE67" s="216">
        <v>0</v>
      </c>
      <c r="AF67" s="217"/>
      <c r="AG67" s="216" t="s">
        <v>80</v>
      </c>
      <c r="AH67" s="216"/>
      <c r="AI67" s="216">
        <v>0</v>
      </c>
      <c r="AJ67" s="216"/>
      <c r="AK67" s="220">
        <v>0</v>
      </c>
      <c r="AL67" s="220"/>
      <c r="AM67" s="220">
        <v>0</v>
      </c>
      <c r="AN67" s="220"/>
      <c r="AO67" s="220">
        <v>0</v>
      </c>
      <c r="AP67" s="62"/>
      <c r="AQ67" s="220">
        <v>0</v>
      </c>
      <c r="AR67" s="62"/>
      <c r="AS67" s="217">
        <v>0</v>
      </c>
      <c r="AT67" s="62"/>
      <c r="AU67" s="217">
        <f t="shared" si="31"/>
        <v>0</v>
      </c>
      <c r="AV67" s="140"/>
      <c r="AW67" s="217">
        <f>V67/($T$61-$T$67)*100</f>
        <v>0</v>
      </c>
      <c r="AX67" s="217"/>
      <c r="AY67" s="216">
        <v>0</v>
      </c>
      <c r="AZ67" s="216"/>
      <c r="BA67" s="217">
        <f t="shared" si="34"/>
        <v>0</v>
      </c>
    </row>
    <row r="68" spans="1:53" s="4" customFormat="1" ht="6.6" customHeight="1">
      <c r="A68" s="21"/>
      <c r="B68" s="197"/>
      <c r="C68" s="150"/>
      <c r="D68" s="246"/>
      <c r="E68" s="150"/>
      <c r="F68" s="246"/>
      <c r="G68" s="174"/>
      <c r="H68" s="205"/>
      <c r="I68" s="176"/>
      <c r="J68" s="210"/>
      <c r="K68" s="176"/>
      <c r="L68" s="210"/>
      <c r="M68" s="176"/>
      <c r="N68" s="210"/>
      <c r="O68" s="174"/>
      <c r="P68" s="210"/>
      <c r="Q68" s="174"/>
      <c r="R68" s="210"/>
      <c r="S68" s="174"/>
      <c r="T68" s="174"/>
      <c r="U68" s="174"/>
      <c r="V68" s="174"/>
      <c r="W68" s="17"/>
      <c r="X68" s="17"/>
      <c r="Y68" s="489"/>
      <c r="Z68" s="489"/>
      <c r="AA68" s="489"/>
      <c r="AB68" s="17"/>
      <c r="AC68" s="223"/>
      <c r="AD68" s="217"/>
      <c r="AE68" s="223"/>
      <c r="AF68" s="217"/>
      <c r="AG68" s="223"/>
      <c r="AH68" s="218"/>
      <c r="AI68" s="218"/>
      <c r="AJ68" s="218"/>
      <c r="AK68" s="218"/>
      <c r="AL68" s="218"/>
      <c r="AM68" s="218"/>
      <c r="AN68" s="218"/>
      <c r="AO68" s="218"/>
      <c r="AP68" s="62"/>
      <c r="AQ68" s="218"/>
      <c r="AR68" s="62"/>
      <c r="AS68" s="218"/>
      <c r="AT68" s="62"/>
      <c r="AU68" s="174"/>
      <c r="AV68" s="174"/>
      <c r="AW68" s="174"/>
      <c r="AX68" s="174"/>
    </row>
    <row r="69" spans="1:53" s="38" customFormat="1" ht="12">
      <c r="A69" s="45" t="s">
        <v>40</v>
      </c>
      <c r="B69" s="198">
        <v>217523</v>
      </c>
      <c r="C69" s="186"/>
      <c r="D69" s="198">
        <v>196626</v>
      </c>
      <c r="E69" s="175"/>
      <c r="F69" s="198">
        <v>150046.31860008457</v>
      </c>
      <c r="G69" s="186"/>
      <c r="H69" s="206">
        <v>187780.82992972614</v>
      </c>
      <c r="I69" s="166"/>
      <c r="J69" s="258">
        <v>204873.02502965089</v>
      </c>
      <c r="K69" s="166"/>
      <c r="L69" s="258">
        <v>279694.45793849841</v>
      </c>
      <c r="M69" s="166"/>
      <c r="N69" s="258">
        <v>264962.54666628927</v>
      </c>
      <c r="O69" s="186"/>
      <c r="P69" s="258">
        <v>204013.87552154146</v>
      </c>
      <c r="Q69" s="186"/>
      <c r="R69" s="258">
        <v>181890</v>
      </c>
      <c r="S69" s="186"/>
      <c r="T69" s="258">
        <f>T70+T82</f>
        <v>200710.71623886298</v>
      </c>
      <c r="U69" s="258"/>
      <c r="V69" s="258">
        <f>V70+V82</f>
        <v>170378.48835000003</v>
      </c>
      <c r="W69" s="258"/>
      <c r="X69" s="258">
        <f t="shared" ref="X69:Z69" si="35">X70+X82</f>
        <v>141728</v>
      </c>
      <c r="Y69" s="258"/>
      <c r="Z69" s="258">
        <f t="shared" si="35"/>
        <v>170497.55053850001</v>
      </c>
      <c r="AA69" s="490"/>
      <c r="AB69" s="67"/>
      <c r="AC69" s="214">
        <v>99.999999999999986</v>
      </c>
      <c r="AD69" s="214"/>
      <c r="AE69" s="214">
        <v>100.00000000000001</v>
      </c>
      <c r="AF69" s="214"/>
      <c r="AG69" s="214">
        <v>100.00000000000004</v>
      </c>
      <c r="AH69" s="214"/>
      <c r="AI69" s="214">
        <v>100.00000000000004</v>
      </c>
      <c r="AJ69" s="214"/>
      <c r="AK69" s="214">
        <v>100.00000000000006</v>
      </c>
      <c r="AL69" s="214"/>
      <c r="AM69" s="214">
        <v>100</v>
      </c>
      <c r="AN69" s="214"/>
      <c r="AO69" s="214">
        <v>100.00000000000011</v>
      </c>
      <c r="AP69" s="214"/>
      <c r="AQ69" s="214">
        <v>99.999999999999972</v>
      </c>
      <c r="AR69" s="214"/>
      <c r="AS69" s="214">
        <v>100</v>
      </c>
      <c r="AT69" s="214"/>
      <c r="AU69" s="214">
        <f>AU70+AU82</f>
        <v>100</v>
      </c>
      <c r="AV69" s="214"/>
      <c r="AW69" s="214">
        <f>AW70+AW82</f>
        <v>100</v>
      </c>
      <c r="AX69" s="214"/>
      <c r="AY69" s="214">
        <f>AY70+AY82</f>
        <v>100</v>
      </c>
      <c r="AZ69" s="214"/>
      <c r="BA69" s="214">
        <f t="shared" ref="BA69" si="36">BA70+BA82</f>
        <v>100</v>
      </c>
    </row>
    <row r="70" spans="1:53" s="59" customFormat="1" ht="12">
      <c r="A70" s="151" t="s">
        <v>75</v>
      </c>
      <c r="B70" s="250">
        <v>217073</v>
      </c>
      <c r="C70" s="193"/>
      <c r="D70" s="250">
        <v>196480</v>
      </c>
      <c r="E70" s="193"/>
      <c r="F70" s="250">
        <v>150046.31860008457</v>
      </c>
      <c r="G70" s="193"/>
      <c r="H70" s="250">
        <v>187780.82992972614</v>
      </c>
      <c r="I70" s="167"/>
      <c r="J70" s="250">
        <v>204873.02502965089</v>
      </c>
      <c r="K70" s="167"/>
      <c r="L70" s="250">
        <v>279694.45793849841</v>
      </c>
      <c r="M70" s="167"/>
      <c r="N70" s="250">
        <v>264962.54666628927</v>
      </c>
      <c r="O70" s="193"/>
      <c r="P70" s="250">
        <v>204013.87552154146</v>
      </c>
      <c r="Q70" s="193"/>
      <c r="R70" s="250">
        <v>181890</v>
      </c>
      <c r="S70" s="193"/>
      <c r="T70" s="250">
        <f>T71+T72</f>
        <v>200710.71623886298</v>
      </c>
      <c r="U70" s="250"/>
      <c r="V70" s="250">
        <f>V71+V72</f>
        <v>170378.48835000003</v>
      </c>
      <c r="W70" s="250"/>
      <c r="X70" s="250">
        <f>X71+X72</f>
        <v>141728</v>
      </c>
      <c r="Y70" s="250">
        <f t="shared" ref="Y70:Z70" si="37">Y71+Y72</f>
        <v>0</v>
      </c>
      <c r="Z70" s="250">
        <f t="shared" si="37"/>
        <v>170497.55053850001</v>
      </c>
      <c r="AA70" s="491"/>
      <c r="AB70" s="115"/>
      <c r="AC70" s="240">
        <v>99.7931253246783</v>
      </c>
      <c r="AD70" s="231"/>
      <c r="AE70" s="240">
        <v>99.925747357928259</v>
      </c>
      <c r="AF70" s="241"/>
      <c r="AG70" s="240">
        <v>100.00000000000004</v>
      </c>
      <c r="AH70" s="240"/>
      <c r="AI70" s="240">
        <v>100.00000000000004</v>
      </c>
      <c r="AJ70" s="240"/>
      <c r="AK70" s="240">
        <v>100.00000000000006</v>
      </c>
      <c r="AL70" s="240"/>
      <c r="AM70" s="240">
        <v>100</v>
      </c>
      <c r="AN70" s="240"/>
      <c r="AO70" s="240">
        <v>100.00000000000011</v>
      </c>
      <c r="AP70" s="240"/>
      <c r="AQ70" s="240">
        <v>99.999999999999972</v>
      </c>
      <c r="AR70" s="240"/>
      <c r="AS70" s="240">
        <v>100</v>
      </c>
      <c r="AT70" s="240"/>
      <c r="AU70" s="240">
        <f t="shared" ref="AU70:AU73" si="38">T70/$T$69*100</f>
        <v>100</v>
      </c>
      <c r="AV70" s="240"/>
      <c r="AW70" s="240">
        <f>V70/SUM($V$70+$V$82)*100</f>
        <v>100</v>
      </c>
      <c r="AX70" s="240"/>
      <c r="AY70" s="240">
        <f t="shared" ref="AY70:AY82" si="39">X70/SUM($X$70+$X$82)*100</f>
        <v>100</v>
      </c>
      <c r="AZ70" s="240">
        <f t="shared" ref="AZ70" si="40">Y70/SUM($X$70+$X$82)*100</f>
        <v>0</v>
      </c>
      <c r="BA70" s="240">
        <f>Z70/SUM($Z$70+$Z$82)*100</f>
        <v>100</v>
      </c>
    </row>
    <row r="71" spans="1:53" s="4" customFormat="1" ht="12">
      <c r="A71" s="143" t="s">
        <v>149</v>
      </c>
      <c r="B71" s="197">
        <v>29052</v>
      </c>
      <c r="C71" s="150"/>
      <c r="D71" s="197">
        <v>16879</v>
      </c>
      <c r="E71" s="150"/>
      <c r="F71" s="197">
        <v>16215.715961660608</v>
      </c>
      <c r="G71" s="150"/>
      <c r="H71" s="200">
        <v>6640.354505489463</v>
      </c>
      <c r="I71" s="165"/>
      <c r="J71" s="200">
        <v>1775.1615142581268</v>
      </c>
      <c r="K71" s="165" t="s">
        <v>71</v>
      </c>
      <c r="L71" s="200">
        <v>8328.6553627201083</v>
      </c>
      <c r="M71" s="165"/>
      <c r="N71" s="200">
        <v>4259.7074180072432</v>
      </c>
      <c r="O71" s="150"/>
      <c r="P71" s="200">
        <v>4287.3800959981772</v>
      </c>
      <c r="Q71" s="150"/>
      <c r="R71" s="200">
        <v>5224</v>
      </c>
      <c r="S71" s="150"/>
      <c r="T71" s="200">
        <v>9299.3504651108706</v>
      </c>
      <c r="U71" s="150"/>
      <c r="V71" s="200">
        <v>8205.8036790000006</v>
      </c>
      <c r="W71" s="62"/>
      <c r="X71" s="200">
        <v>6213</v>
      </c>
      <c r="Y71" s="492"/>
      <c r="Z71" s="246">
        <v>8054.9174050000001</v>
      </c>
      <c r="AA71" s="492"/>
      <c r="AB71" s="62"/>
      <c r="AC71" s="220">
        <v>13.355829038768313</v>
      </c>
      <c r="AD71" s="217"/>
      <c r="AE71" s="220">
        <v>8.5843174351306555</v>
      </c>
      <c r="AF71" s="227"/>
      <c r="AG71" s="220">
        <v>10.807140163751724</v>
      </c>
      <c r="AH71" s="220"/>
      <c r="AI71" s="220">
        <v>3.5362259864196521</v>
      </c>
      <c r="AJ71" s="220"/>
      <c r="AK71" s="220">
        <v>0.86646912837901024</v>
      </c>
      <c r="AL71" s="220"/>
      <c r="AM71" s="220">
        <v>2.9777691785911204</v>
      </c>
      <c r="AN71" s="220"/>
      <c r="AO71" s="220">
        <v>1.6076639780233524</v>
      </c>
      <c r="AP71" s="220"/>
      <c r="AQ71" s="220">
        <v>2.1015139705757311</v>
      </c>
      <c r="AR71" s="220"/>
      <c r="AS71" s="220">
        <v>2.8720655341140251</v>
      </c>
      <c r="AT71" s="220"/>
      <c r="AU71" s="240">
        <f t="shared" si="38"/>
        <v>4.6332107419933894</v>
      </c>
      <c r="AV71" s="240"/>
      <c r="AW71" s="220">
        <f t="shared" ref="AW71:AW82" si="41">V71/SUM($V$70+$V$82)*100</f>
        <v>4.8162204973571709</v>
      </c>
      <c r="AX71" s="220"/>
      <c r="AY71" s="220">
        <f t="shared" si="39"/>
        <v>4.3837491533077442</v>
      </c>
      <c r="AZ71" s="220"/>
      <c r="BA71" s="217">
        <f t="shared" ref="BA71:BA81" si="42">Z71/SUM($Z$70+$Z$82)*100</f>
        <v>4.7243596049088818</v>
      </c>
    </row>
    <row r="72" spans="1:53" s="4" customFormat="1" ht="12">
      <c r="A72" s="79" t="s">
        <v>76</v>
      </c>
      <c r="B72" s="197">
        <v>188021</v>
      </c>
      <c r="C72" s="150"/>
      <c r="D72" s="197">
        <v>179601</v>
      </c>
      <c r="E72" s="150"/>
      <c r="F72" s="197">
        <v>133830.60263842397</v>
      </c>
      <c r="G72" s="150"/>
      <c r="H72" s="197">
        <v>181140.47542423668</v>
      </c>
      <c r="I72" s="165"/>
      <c r="J72" s="197">
        <v>203097.86351539276</v>
      </c>
      <c r="K72" s="165"/>
      <c r="L72" s="197">
        <v>271365.80257577827</v>
      </c>
      <c r="M72" s="165"/>
      <c r="N72" s="197">
        <v>260702.83924828202</v>
      </c>
      <c r="O72" s="150"/>
      <c r="P72" s="197">
        <v>199726.49542554328</v>
      </c>
      <c r="Q72" s="150"/>
      <c r="R72" s="197">
        <v>176666</v>
      </c>
      <c r="S72" s="150"/>
      <c r="T72" s="197">
        <f>T73+T81</f>
        <v>191411.3657737521</v>
      </c>
      <c r="U72" s="197"/>
      <c r="V72" s="197">
        <f>V73+V81</f>
        <v>162172.68467100002</v>
      </c>
      <c r="W72" s="197"/>
      <c r="X72" s="197">
        <f>X73+X81</f>
        <v>135515</v>
      </c>
      <c r="Y72" s="197"/>
      <c r="Z72" s="246">
        <f>Z73+Z81</f>
        <v>162442.6331335</v>
      </c>
      <c r="AA72" s="492"/>
      <c r="AB72" s="62"/>
      <c r="AC72" s="220">
        <v>86.43729628590998</v>
      </c>
      <c r="AD72" s="217"/>
      <c r="AE72" s="220">
        <v>91.341429922797602</v>
      </c>
      <c r="AF72" s="227"/>
      <c r="AG72" s="220">
        <v>89.192859836248317</v>
      </c>
      <c r="AH72" s="220"/>
      <c r="AI72" s="220">
        <v>96.463774013580391</v>
      </c>
      <c r="AJ72" s="220"/>
      <c r="AK72" s="220">
        <v>99.133530871621048</v>
      </c>
      <c r="AL72" s="220"/>
      <c r="AM72" s="220">
        <v>97.022230821408883</v>
      </c>
      <c r="AN72" s="220"/>
      <c r="AO72" s="220">
        <v>98.39233602197676</v>
      </c>
      <c r="AP72" s="220"/>
      <c r="AQ72" s="220">
        <v>97.898486029424234</v>
      </c>
      <c r="AR72" s="220"/>
      <c r="AS72" s="220">
        <v>97.127934465885986</v>
      </c>
      <c r="AT72" s="220"/>
      <c r="AU72" s="240">
        <f t="shared" si="38"/>
        <v>95.366789258006605</v>
      </c>
      <c r="AV72" s="240"/>
      <c r="AW72" s="220">
        <f t="shared" si="41"/>
        <v>95.183779502642835</v>
      </c>
      <c r="AX72" s="220"/>
      <c r="AY72" s="217">
        <f>X72/SUM($X$70+$X$82)*100</f>
        <v>95.616250846692253</v>
      </c>
      <c r="AZ72" s="217"/>
      <c r="BA72" s="217">
        <f t="shared" si="42"/>
        <v>95.275640395091116</v>
      </c>
    </row>
    <row r="73" spans="1:53" s="4" customFormat="1" ht="12">
      <c r="A73" s="327" t="s">
        <v>50</v>
      </c>
      <c r="B73" s="197">
        <v>187920</v>
      </c>
      <c r="C73" s="150"/>
      <c r="D73" s="197">
        <v>176400</v>
      </c>
      <c r="E73" s="150"/>
      <c r="F73" s="197">
        <v>133746.50332592396</v>
      </c>
      <c r="G73" s="150"/>
      <c r="H73" s="197">
        <v>181140.47542423668</v>
      </c>
      <c r="I73" s="150"/>
      <c r="J73" s="197">
        <v>203097.86351539276</v>
      </c>
      <c r="K73" s="150"/>
      <c r="L73" s="197">
        <v>271365.80257577827</v>
      </c>
      <c r="M73" s="150"/>
      <c r="N73" s="197">
        <v>260330.73784828201</v>
      </c>
      <c r="O73" s="150"/>
      <c r="P73" s="197">
        <v>199491.48313917965</v>
      </c>
      <c r="Q73" s="150"/>
      <c r="R73" s="197">
        <v>176424</v>
      </c>
      <c r="S73" s="150"/>
      <c r="T73" s="200">
        <f>SUM(T74:T80)</f>
        <v>191411.3657737521</v>
      </c>
      <c r="U73" s="200"/>
      <c r="V73" s="200">
        <f>SUM(V74:V80)</f>
        <v>162052.84347100003</v>
      </c>
      <c r="W73" s="200"/>
      <c r="X73" s="200">
        <f>SUM(X74:X80)</f>
        <v>135515</v>
      </c>
      <c r="Y73" s="200"/>
      <c r="Z73" s="246">
        <f t="shared" ref="Z73" si="43">SUM(Z74:Z80)</f>
        <v>162442.6331335</v>
      </c>
      <c r="AA73" s="493"/>
      <c r="AB73" s="197"/>
      <c r="AC73" s="220">
        <v>86.390864414337784</v>
      </c>
      <c r="AD73" s="217"/>
      <c r="AE73" s="220">
        <v>89.713466174361486</v>
      </c>
      <c r="AF73" s="227"/>
      <c r="AG73" s="220">
        <v>89.136810935292502</v>
      </c>
      <c r="AH73" s="220"/>
      <c r="AI73" s="220">
        <v>96.463774013580391</v>
      </c>
      <c r="AJ73" s="220"/>
      <c r="AK73" s="220">
        <v>99.133530871621048</v>
      </c>
      <c r="AL73" s="220"/>
      <c r="AM73" s="220">
        <v>97.022230821408883</v>
      </c>
      <c r="AN73" s="220"/>
      <c r="AO73" s="220">
        <v>98.251900551121835</v>
      </c>
      <c r="AP73" s="220"/>
      <c r="AQ73" s="220">
        <v>97.783291763464206</v>
      </c>
      <c r="AR73" s="220"/>
      <c r="AS73" s="220">
        <v>96.994887019627257</v>
      </c>
      <c r="AT73" s="220"/>
      <c r="AU73" s="240">
        <f t="shared" si="38"/>
        <v>95.366789258006605</v>
      </c>
      <c r="AV73" s="240"/>
      <c r="AW73" s="220">
        <f t="shared" si="41"/>
        <v>95.113441280276518</v>
      </c>
      <c r="AX73" s="220"/>
      <c r="AY73" s="217">
        <f t="shared" si="39"/>
        <v>95.616250846692253</v>
      </c>
      <c r="AZ73" s="217"/>
      <c r="BA73" s="217">
        <f>Z73/SUM($Z$70+$Z$82)*100</f>
        <v>95.275640395091116</v>
      </c>
    </row>
    <row r="74" spans="1:53" s="4" customFormat="1" ht="12">
      <c r="A74" s="152" t="s">
        <v>48</v>
      </c>
      <c r="B74" s="197">
        <v>105299</v>
      </c>
      <c r="C74" s="150"/>
      <c r="D74" s="200">
        <v>79398</v>
      </c>
      <c r="E74" s="150"/>
      <c r="F74" s="200">
        <v>53901.849991937837</v>
      </c>
      <c r="G74" s="150"/>
      <c r="H74" s="200">
        <v>59002.333217069601</v>
      </c>
      <c r="I74" s="150"/>
      <c r="J74" s="200">
        <v>80187.565925980714</v>
      </c>
      <c r="K74" s="150"/>
      <c r="L74" s="200">
        <v>102066.88896439153</v>
      </c>
      <c r="M74" s="150"/>
      <c r="N74" s="200">
        <v>105826.56652321841</v>
      </c>
      <c r="O74" s="150"/>
      <c r="P74" s="200">
        <v>75261.91866110664</v>
      </c>
      <c r="Q74" s="150"/>
      <c r="R74" s="200">
        <v>81725</v>
      </c>
      <c r="S74" s="150"/>
      <c r="T74" s="200">
        <v>82052.788312764649</v>
      </c>
      <c r="U74" s="150"/>
      <c r="V74" s="200">
        <v>64809.964149999993</v>
      </c>
      <c r="W74" s="55"/>
      <c r="X74" s="200">
        <v>69774</v>
      </c>
      <c r="Y74" s="485"/>
      <c r="Z74" s="246">
        <v>99873.814960000003</v>
      </c>
      <c r="AA74" s="485"/>
      <c r="AB74" s="55"/>
      <c r="AC74" s="220">
        <v>48.40821430377477</v>
      </c>
      <c r="AD74" s="217"/>
      <c r="AE74" s="220">
        <v>40.38021421378658</v>
      </c>
      <c r="AF74" s="227"/>
      <c r="AG74" s="220">
        <v>35.923473827839366</v>
      </c>
      <c r="AH74" s="220"/>
      <c r="AI74" s="220">
        <v>31.420850168332031</v>
      </c>
      <c r="AJ74" s="220"/>
      <c r="AK74" s="220">
        <v>39.140128825830217</v>
      </c>
      <c r="AL74" s="220"/>
      <c r="AM74" s="220">
        <v>36.492281512004396</v>
      </c>
      <c r="AN74" s="220"/>
      <c r="AO74" s="220">
        <v>39.940198286402818</v>
      </c>
      <c r="AP74" s="220"/>
      <c r="AQ74" s="220">
        <v>36.890588186076513</v>
      </c>
      <c r="AR74" s="220"/>
      <c r="AS74" s="220">
        <v>44.931002254109629</v>
      </c>
      <c r="AT74" s="220"/>
      <c r="AU74" s="240">
        <f t="shared" ref="AU74:AU82" si="44">T74/$T$69*100</f>
        <v>40.881119777936917</v>
      </c>
      <c r="AV74" s="150"/>
      <c r="AW74" s="220">
        <f t="shared" si="41"/>
        <v>38.038818619439866</v>
      </c>
      <c r="AX74" s="220"/>
      <c r="AY74" s="217">
        <f t="shared" si="39"/>
        <v>49.230921201174084</v>
      </c>
      <c r="AZ74" s="217"/>
      <c r="BA74" s="217">
        <f t="shared" si="42"/>
        <v>58.577859121470212</v>
      </c>
    </row>
    <row r="75" spans="1:53" s="4" customFormat="1" ht="12">
      <c r="A75" s="152" t="s">
        <v>98</v>
      </c>
      <c r="B75" s="200">
        <v>0</v>
      </c>
      <c r="C75" s="150"/>
      <c r="D75" s="200">
        <v>0</v>
      </c>
      <c r="E75" s="165"/>
      <c r="F75" s="200">
        <v>24312.925043063085</v>
      </c>
      <c r="G75" s="150"/>
      <c r="H75" s="200">
        <v>65102.962495918924</v>
      </c>
      <c r="I75" s="150"/>
      <c r="J75" s="200">
        <v>65522.272652427622</v>
      </c>
      <c r="K75" s="150"/>
      <c r="L75" s="200">
        <v>81391.909050788614</v>
      </c>
      <c r="M75" s="150"/>
      <c r="N75" s="200">
        <v>74227.886612302842</v>
      </c>
      <c r="O75" s="150"/>
      <c r="P75" s="200">
        <v>66786.871172225816</v>
      </c>
      <c r="Q75" s="150"/>
      <c r="R75" s="200">
        <v>45507</v>
      </c>
      <c r="S75" s="150"/>
      <c r="T75" s="200">
        <v>56058.250737799928</v>
      </c>
      <c r="U75" s="150"/>
      <c r="V75" s="200">
        <v>42935.310980000017</v>
      </c>
      <c r="W75" s="55"/>
      <c r="X75" s="200">
        <v>35059</v>
      </c>
      <c r="Y75" s="485"/>
      <c r="Z75" s="246">
        <v>17546.331859999998</v>
      </c>
      <c r="AA75" s="485"/>
      <c r="AB75" s="55"/>
      <c r="AC75" s="220">
        <v>0</v>
      </c>
      <c r="AD75" s="217"/>
      <c r="AE75" s="220">
        <v>0</v>
      </c>
      <c r="AF75" s="227"/>
      <c r="AG75" s="220">
        <v>16.203613170852822</v>
      </c>
      <c r="AH75" s="217"/>
      <c r="AI75" s="220">
        <v>34.669653191053989</v>
      </c>
      <c r="AJ75" s="217"/>
      <c r="AK75" s="220">
        <v>31.981893488879145</v>
      </c>
      <c r="AL75" s="220"/>
      <c r="AM75" s="220">
        <v>29.100293817293217</v>
      </c>
      <c r="AN75" s="220"/>
      <c r="AO75" s="220">
        <v>28.014482630177262</v>
      </c>
      <c r="AP75" s="220"/>
      <c r="AQ75" s="220">
        <v>32.736435696587648</v>
      </c>
      <c r="AR75" s="220"/>
      <c r="AS75" s="220">
        <v>25.018967507834404</v>
      </c>
      <c r="AT75" s="220"/>
      <c r="AU75" s="240">
        <f t="shared" si="44"/>
        <v>27.929874292853302</v>
      </c>
      <c r="AV75" s="150"/>
      <c r="AW75" s="220">
        <f t="shared" si="41"/>
        <v>25.199960039438867</v>
      </c>
      <c r="AX75" s="220"/>
      <c r="AY75" s="217">
        <f>X75/SUM($X$70+$X$82)*100</f>
        <v>24.736819823888013</v>
      </c>
      <c r="AZ75" s="217"/>
      <c r="BA75" s="217">
        <f t="shared" si="42"/>
        <v>10.29125157785646</v>
      </c>
    </row>
    <row r="76" spans="1:53" s="4" customFormat="1" ht="12">
      <c r="A76" s="152" t="s">
        <v>45</v>
      </c>
      <c r="B76" s="197">
        <v>5668</v>
      </c>
      <c r="C76" s="150"/>
      <c r="D76" s="200">
        <v>28844</v>
      </c>
      <c r="E76" s="150"/>
      <c r="F76" s="200">
        <v>22886.125679973007</v>
      </c>
      <c r="G76" s="150"/>
      <c r="H76" s="200">
        <v>22888.519076426328</v>
      </c>
      <c r="I76" s="150"/>
      <c r="J76" s="200">
        <v>22260.297668498024</v>
      </c>
      <c r="K76" s="150"/>
      <c r="L76" s="200">
        <v>36883.873991299173</v>
      </c>
      <c r="M76" s="150"/>
      <c r="N76" s="200">
        <v>40604.412742079199</v>
      </c>
      <c r="O76" s="150"/>
      <c r="P76" s="200">
        <v>29749.507284785166</v>
      </c>
      <c r="Q76" s="150"/>
      <c r="R76" s="200">
        <v>24823</v>
      </c>
      <c r="S76" s="150"/>
      <c r="T76" s="200">
        <v>22454.33809572344</v>
      </c>
      <c r="U76" s="150"/>
      <c r="V76" s="200">
        <v>26263.102071000016</v>
      </c>
      <c r="W76" s="55"/>
      <c r="X76" s="200">
        <v>14641</v>
      </c>
      <c r="Y76" s="485"/>
      <c r="Z76" s="246">
        <v>18564.237010000001</v>
      </c>
      <c r="AA76" s="485"/>
      <c r="AB76" s="55"/>
      <c r="AC76" s="220">
        <v>2.6057014660518658</v>
      </c>
      <c r="AD76" s="217"/>
      <c r="AE76" s="220">
        <v>14.669474026832669</v>
      </c>
      <c r="AF76" s="227"/>
      <c r="AG76" s="220">
        <v>15.252707226340517</v>
      </c>
      <c r="AH76" s="220"/>
      <c r="AI76" s="220">
        <v>12.188954050843204</v>
      </c>
      <c r="AJ76" s="220"/>
      <c r="AK76" s="220">
        <v>10.865411717953762</v>
      </c>
      <c r="AL76" s="220"/>
      <c r="AM76" s="220">
        <v>13.187202300379338</v>
      </c>
      <c r="AN76" s="220"/>
      <c r="AO76" s="220">
        <v>15.32458577748312</v>
      </c>
      <c r="AP76" s="220"/>
      <c r="AQ76" s="220">
        <v>14.582099971746265</v>
      </c>
      <c r="AR76" s="220"/>
      <c r="AS76" s="220">
        <v>13.647259332563639</v>
      </c>
      <c r="AT76" s="220"/>
      <c r="AU76" s="240">
        <f t="shared" si="44"/>
        <v>11.187413665048581</v>
      </c>
      <c r="AV76" s="150"/>
      <c r="AW76" s="220">
        <f t="shared" si="41"/>
        <v>15.414564552919988</v>
      </c>
      <c r="AX76" s="220"/>
      <c r="AY76" s="217">
        <f t="shared" si="39"/>
        <v>10.330351095055319</v>
      </c>
      <c r="AZ76" s="217"/>
      <c r="BA76" s="217">
        <f t="shared" si="42"/>
        <v>10.888271973038121</v>
      </c>
    </row>
    <row r="77" spans="1:53" s="4" customFormat="1" ht="12">
      <c r="A77" s="152" t="s">
        <v>49</v>
      </c>
      <c r="B77" s="197">
        <v>9155</v>
      </c>
      <c r="C77" s="150"/>
      <c r="D77" s="200">
        <v>29108</v>
      </c>
      <c r="E77" s="150"/>
      <c r="F77" s="200">
        <v>24541.964566395283</v>
      </c>
      <c r="G77" s="150"/>
      <c r="H77" s="200">
        <v>28180.950800808077</v>
      </c>
      <c r="I77" s="150"/>
      <c r="J77" s="200">
        <v>29003.627537742177</v>
      </c>
      <c r="K77" s="150"/>
      <c r="L77" s="200">
        <v>44910.862850706668</v>
      </c>
      <c r="M77" s="150"/>
      <c r="N77" s="200">
        <v>33113.180444133919</v>
      </c>
      <c r="O77" s="150"/>
      <c r="P77" s="200">
        <v>21396.538816640987</v>
      </c>
      <c r="Q77" s="150"/>
      <c r="R77" s="200">
        <v>21694</v>
      </c>
      <c r="S77" s="150"/>
      <c r="T77" s="200">
        <v>29067.424531755911</v>
      </c>
      <c r="U77" s="150"/>
      <c r="V77" s="200">
        <v>26460.612958000002</v>
      </c>
      <c r="W77" s="55"/>
      <c r="X77" s="200">
        <v>12640</v>
      </c>
      <c r="Y77" s="485"/>
      <c r="Z77" s="246">
        <v>25179.96357</v>
      </c>
      <c r="AA77" s="485"/>
      <c r="AB77" s="55"/>
      <c r="AC77" s="220">
        <v>4.2087503390446068</v>
      </c>
      <c r="AD77" s="217"/>
      <c r="AE77" s="220">
        <v>14.803739078250079</v>
      </c>
      <c r="AF77" s="227"/>
      <c r="AG77" s="220">
        <v>16.356259050784509</v>
      </c>
      <c r="AH77" s="220"/>
      <c r="AI77" s="220">
        <v>15.007363004708388</v>
      </c>
      <c r="AJ77" s="220"/>
      <c r="AK77" s="220">
        <v>14.156879625096838</v>
      </c>
      <c r="AL77" s="220"/>
      <c r="AM77" s="220">
        <v>16.057115747564097</v>
      </c>
      <c r="AN77" s="220"/>
      <c r="AO77" s="220">
        <v>12.497306076182459</v>
      </c>
      <c r="AP77" s="220"/>
      <c r="AQ77" s="220">
        <v>10.487786069424361</v>
      </c>
      <c r="AR77" s="220"/>
      <c r="AS77" s="220">
        <v>11.926988839408434</v>
      </c>
      <c r="AT77" s="220"/>
      <c r="AU77" s="240">
        <f t="shared" si="44"/>
        <v>14.482248420240392</v>
      </c>
      <c r="AV77" s="150"/>
      <c r="AW77" s="220">
        <f t="shared" si="41"/>
        <v>15.53048933245803</v>
      </c>
      <c r="AX77" s="220"/>
      <c r="AY77" s="217">
        <f t="shared" si="39"/>
        <v>8.9184917588620465</v>
      </c>
      <c r="AZ77" s="217"/>
      <c r="BA77" s="217">
        <f t="shared" si="42"/>
        <v>14.768519248793618</v>
      </c>
    </row>
    <row r="78" spans="1:53" s="4" customFormat="1" ht="12">
      <c r="A78" s="152" t="s">
        <v>46</v>
      </c>
      <c r="B78" s="197">
        <v>3371</v>
      </c>
      <c r="C78" s="150" t="s">
        <v>71</v>
      </c>
      <c r="D78" s="200">
        <v>4043</v>
      </c>
      <c r="E78" s="150" t="s">
        <v>71</v>
      </c>
      <c r="F78" s="200">
        <v>4584.1202008937662</v>
      </c>
      <c r="G78" s="150"/>
      <c r="H78" s="200">
        <v>2465.7283497000226</v>
      </c>
      <c r="I78" s="150"/>
      <c r="J78" s="200">
        <v>4763.4872964132064</v>
      </c>
      <c r="K78" s="150"/>
      <c r="L78" s="200">
        <v>3025.2015636799279</v>
      </c>
      <c r="M78" s="150"/>
      <c r="N78" s="200">
        <v>3374.1937870238094</v>
      </c>
      <c r="O78" s="150"/>
      <c r="P78" s="200">
        <v>1501.14367531418</v>
      </c>
      <c r="Q78" s="140" t="s">
        <v>71</v>
      </c>
      <c r="R78" s="200">
        <v>700</v>
      </c>
      <c r="S78" s="140" t="s">
        <v>71</v>
      </c>
      <c r="T78" s="200">
        <v>479.94012699999996</v>
      </c>
      <c r="U78" s="140" t="s">
        <v>71</v>
      </c>
      <c r="V78" s="200">
        <v>571.34994599999993</v>
      </c>
      <c r="W78" s="140" t="s">
        <v>71</v>
      </c>
      <c r="X78" s="200">
        <v>911</v>
      </c>
      <c r="Y78" s="481" t="s">
        <v>71</v>
      </c>
      <c r="Z78" s="246">
        <v>400.60500639999998</v>
      </c>
      <c r="AA78" s="481" t="s">
        <v>71</v>
      </c>
      <c r="AB78" s="140"/>
      <c r="AC78" s="220">
        <v>1.5497211789098164</v>
      </c>
      <c r="AD78" s="217"/>
      <c r="AE78" s="220">
        <v>2.0561878896992258</v>
      </c>
      <c r="AF78" s="227"/>
      <c r="AG78" s="220">
        <v>3.0551367362179218</v>
      </c>
      <c r="AH78" s="220"/>
      <c r="AI78" s="220">
        <v>1.3130884290067213</v>
      </c>
      <c r="AJ78" s="220"/>
      <c r="AK78" s="220">
        <v>2.3250924789751104</v>
      </c>
      <c r="AL78" s="220"/>
      <c r="AM78" s="220">
        <v>1.081609405483871</v>
      </c>
      <c r="AN78" s="220"/>
      <c r="AO78" s="220">
        <v>1.2734606567899152</v>
      </c>
      <c r="AP78" s="220"/>
      <c r="AQ78" s="220">
        <v>0.73580469537998483</v>
      </c>
      <c r="AR78" s="220"/>
      <c r="AS78" s="220">
        <v>0.38484798504590689</v>
      </c>
      <c r="AT78" s="220"/>
      <c r="AU78" s="240">
        <f t="shared" si="44"/>
        <v>0.23912032999216146</v>
      </c>
      <c r="AV78" s="140"/>
      <c r="AW78" s="220">
        <f>V78/SUM($V$70+$V$82)*100</f>
        <v>0.33534159830453725</v>
      </c>
      <c r="AX78" s="220"/>
      <c r="AY78" s="217">
        <f t="shared" si="39"/>
        <v>0.64278053736735152</v>
      </c>
      <c r="AZ78" s="217"/>
      <c r="BA78" s="217">
        <f t="shared" si="42"/>
        <v>0.23496232358454877</v>
      </c>
    </row>
    <row r="79" spans="1:53" s="4" customFormat="1" ht="12">
      <c r="A79" s="152" t="s">
        <v>47</v>
      </c>
      <c r="B79" s="197">
        <v>8813</v>
      </c>
      <c r="C79" s="150"/>
      <c r="D79" s="200">
        <v>7546</v>
      </c>
      <c r="E79" s="150"/>
      <c r="F79" s="200">
        <v>0</v>
      </c>
      <c r="G79" s="150"/>
      <c r="H79" s="200">
        <v>0</v>
      </c>
      <c r="I79" s="150"/>
      <c r="J79" s="200">
        <v>0</v>
      </c>
      <c r="K79" s="150"/>
      <c r="L79" s="200">
        <v>0</v>
      </c>
      <c r="M79" s="150"/>
      <c r="N79" s="200">
        <v>0</v>
      </c>
      <c r="O79" s="150"/>
      <c r="P79" s="200">
        <v>0</v>
      </c>
      <c r="Q79" s="150"/>
      <c r="R79" s="200">
        <v>0</v>
      </c>
      <c r="S79" s="150"/>
      <c r="T79" s="200">
        <v>0</v>
      </c>
      <c r="U79" s="150"/>
      <c r="V79" s="200">
        <v>0</v>
      </c>
      <c r="W79" s="55"/>
      <c r="X79" s="200">
        <v>0</v>
      </c>
      <c r="Y79" s="485"/>
      <c r="Z79" s="246">
        <v>0</v>
      </c>
      <c r="AA79" s="485"/>
      <c r="AB79" s="55"/>
      <c r="AC79" s="220">
        <v>4.0515255858001229</v>
      </c>
      <c r="AD79" s="217"/>
      <c r="AE79" s="220">
        <v>3.8377427196810183</v>
      </c>
      <c r="AF79" s="227"/>
      <c r="AG79" s="220">
        <v>0</v>
      </c>
      <c r="AH79" s="220"/>
      <c r="AI79" s="220">
        <v>0</v>
      </c>
      <c r="AJ79" s="220"/>
      <c r="AK79" s="220">
        <v>0</v>
      </c>
      <c r="AL79" s="220"/>
      <c r="AM79" s="220">
        <v>0</v>
      </c>
      <c r="AN79" s="220"/>
      <c r="AO79" s="220">
        <v>0</v>
      </c>
      <c r="AP79" s="220"/>
      <c r="AQ79" s="220">
        <v>0</v>
      </c>
      <c r="AR79" s="220"/>
      <c r="AS79" s="220">
        <v>0</v>
      </c>
      <c r="AT79" s="220"/>
      <c r="AU79" s="240">
        <f t="shared" si="44"/>
        <v>0</v>
      </c>
      <c r="AV79" s="150"/>
      <c r="AW79" s="220">
        <f t="shared" si="41"/>
        <v>0</v>
      </c>
      <c r="AX79" s="220"/>
      <c r="AY79" s="217">
        <f t="shared" si="39"/>
        <v>0</v>
      </c>
      <c r="AZ79" s="217"/>
      <c r="BA79" s="217">
        <f t="shared" si="42"/>
        <v>0</v>
      </c>
    </row>
    <row r="80" spans="1:53" s="4" customFormat="1" ht="12">
      <c r="A80" s="152" t="s">
        <v>121</v>
      </c>
      <c r="B80" s="197">
        <v>55614</v>
      </c>
      <c r="C80" s="150"/>
      <c r="D80" s="197">
        <v>27461</v>
      </c>
      <c r="E80" s="150" t="s">
        <v>71</v>
      </c>
      <c r="F80" s="200">
        <v>3519.5178436609735</v>
      </c>
      <c r="G80" s="150"/>
      <c r="H80" s="200">
        <v>3499.981484313691</v>
      </c>
      <c r="I80" s="150"/>
      <c r="J80" s="200">
        <v>1360.6124343310455</v>
      </c>
      <c r="K80" s="150" t="s">
        <v>71</v>
      </c>
      <c r="L80" s="200">
        <v>3087.0661549123192</v>
      </c>
      <c r="M80" s="150"/>
      <c r="N80" s="200">
        <v>3184.4977395238102</v>
      </c>
      <c r="O80" s="150"/>
      <c r="P80" s="200">
        <v>4795.5035291068489</v>
      </c>
      <c r="Q80" s="150"/>
      <c r="R80" s="200">
        <v>1975</v>
      </c>
      <c r="S80" s="140" t="s">
        <v>71</v>
      </c>
      <c r="T80" s="200">
        <v>1298.6239687081688</v>
      </c>
      <c r="U80" s="140" t="s">
        <v>71</v>
      </c>
      <c r="V80" s="200">
        <v>1012.5033659999999</v>
      </c>
      <c r="W80" s="140" t="s">
        <v>71</v>
      </c>
      <c r="X80" s="200">
        <v>2490</v>
      </c>
      <c r="Y80" s="481" t="s">
        <v>71</v>
      </c>
      <c r="Z80" s="246">
        <v>877.68072710000001</v>
      </c>
      <c r="AA80" s="481" t="s">
        <v>71</v>
      </c>
      <c r="AB80" s="140"/>
      <c r="AC80" s="220">
        <v>25.566951540756612</v>
      </c>
      <c r="AD80" s="217"/>
      <c r="AE80" s="220">
        <v>13.966108246111908</v>
      </c>
      <c r="AF80" s="227"/>
      <c r="AG80" s="220">
        <v>2.3456209232573544</v>
      </c>
      <c r="AH80" s="220"/>
      <c r="AI80" s="220">
        <v>1.8638651696360611</v>
      </c>
      <c r="AJ80" s="220"/>
      <c r="AK80" s="220">
        <v>0.6641247348859749</v>
      </c>
      <c r="AL80" s="220"/>
      <c r="AM80" s="220">
        <v>1.1037280386839594</v>
      </c>
      <c r="AN80" s="220"/>
      <c r="AO80" s="220">
        <v>1.2018671240862482</v>
      </c>
      <c r="AP80" s="220"/>
      <c r="AQ80" s="220">
        <v>2.3505771442494354</v>
      </c>
      <c r="AR80" s="220"/>
      <c r="AS80" s="220">
        <v>1.0858211006652372</v>
      </c>
      <c r="AT80" s="220"/>
      <c r="AU80" s="240">
        <f t="shared" si="44"/>
        <v>0.64701277193525375</v>
      </c>
      <c r="AV80" s="140"/>
      <c r="AW80" s="220">
        <f t="shared" si="41"/>
        <v>0.59426713771521711</v>
      </c>
      <c r="AX80" s="220"/>
      <c r="AY80" s="217">
        <f t="shared" si="39"/>
        <v>1.7568864303454506</v>
      </c>
      <c r="AZ80" s="217"/>
      <c r="BA80" s="217">
        <f t="shared" si="42"/>
        <v>0.5147761503481606</v>
      </c>
    </row>
    <row r="81" spans="1:54" s="4" customFormat="1" ht="12">
      <c r="A81" s="327" t="s">
        <v>78</v>
      </c>
      <c r="B81" s="197">
        <v>101</v>
      </c>
      <c r="C81" s="140" t="s">
        <v>71</v>
      </c>
      <c r="D81" s="197">
        <v>3201</v>
      </c>
      <c r="E81" s="150"/>
      <c r="F81" s="197">
        <v>84.099312499999982</v>
      </c>
      <c r="G81" s="140" t="s">
        <v>71</v>
      </c>
      <c r="H81" s="200">
        <v>0</v>
      </c>
      <c r="I81" s="165"/>
      <c r="J81" s="200">
        <v>0</v>
      </c>
      <c r="K81" s="165"/>
      <c r="L81" s="200">
        <v>0</v>
      </c>
      <c r="M81" s="165"/>
      <c r="N81" s="200">
        <v>372.10139999999996</v>
      </c>
      <c r="O81" s="140" t="s">
        <v>71</v>
      </c>
      <c r="P81" s="200">
        <v>235.01228636363632</v>
      </c>
      <c r="Q81" s="140" t="s">
        <v>71</v>
      </c>
      <c r="R81" s="200">
        <v>242</v>
      </c>
      <c r="S81" s="140" t="s">
        <v>71</v>
      </c>
      <c r="T81" s="255">
        <v>0</v>
      </c>
      <c r="U81" s="140"/>
      <c r="V81" s="200">
        <v>119.8412</v>
      </c>
      <c r="W81" s="140" t="s">
        <v>71</v>
      </c>
      <c r="X81" s="255">
        <v>0</v>
      </c>
      <c r="Y81" s="481"/>
      <c r="Z81" s="246">
        <v>0</v>
      </c>
      <c r="AA81" s="481"/>
      <c r="AB81" s="140"/>
      <c r="AC81" s="220">
        <v>4.6431871572201557E-2</v>
      </c>
      <c r="AD81" s="217"/>
      <c r="AE81" s="220">
        <v>1.6279637484361171</v>
      </c>
      <c r="AF81" s="227"/>
      <c r="AG81" s="220">
        <v>5.6048900955809666E-2</v>
      </c>
      <c r="AH81" s="217"/>
      <c r="AI81" s="220">
        <v>0</v>
      </c>
      <c r="AJ81" s="217"/>
      <c r="AK81" s="220">
        <v>0</v>
      </c>
      <c r="AL81" s="220"/>
      <c r="AM81" s="220">
        <v>0</v>
      </c>
      <c r="AN81" s="220"/>
      <c r="AO81" s="220">
        <v>0.14043547085492372</v>
      </c>
      <c r="AP81" s="220"/>
      <c r="AQ81" s="220">
        <v>0.11519426596002375</v>
      </c>
      <c r="AR81" s="220"/>
      <c r="AS81" s="220">
        <v>0.1330474462587278</v>
      </c>
      <c r="AT81" s="220"/>
      <c r="AU81" s="240">
        <f t="shared" si="44"/>
        <v>0</v>
      </c>
      <c r="AV81" s="140"/>
      <c r="AW81" s="220">
        <f t="shared" si="41"/>
        <v>7.0338222366321382E-2</v>
      </c>
      <c r="AX81" s="220"/>
      <c r="AY81" s="217">
        <f t="shared" si="39"/>
        <v>0</v>
      </c>
      <c r="AZ81" s="217"/>
      <c r="BA81" s="240">
        <f t="shared" si="42"/>
        <v>0</v>
      </c>
    </row>
    <row r="82" spans="1:54" s="59" customFormat="1" ht="25.5">
      <c r="A82" s="328" t="s">
        <v>148</v>
      </c>
      <c r="B82" s="250">
        <v>450</v>
      </c>
      <c r="C82" s="319" t="s">
        <v>71</v>
      </c>
      <c r="D82" s="250">
        <v>146</v>
      </c>
      <c r="E82" s="319" t="s">
        <v>71</v>
      </c>
      <c r="F82" s="250">
        <v>0</v>
      </c>
      <c r="G82" s="193"/>
      <c r="H82" s="255">
        <v>0</v>
      </c>
      <c r="I82" s="319"/>
      <c r="J82" s="255">
        <v>0</v>
      </c>
      <c r="K82" s="167"/>
      <c r="L82" s="255">
        <v>0</v>
      </c>
      <c r="M82" s="167"/>
      <c r="N82" s="255">
        <v>0</v>
      </c>
      <c r="O82" s="193"/>
      <c r="P82" s="255">
        <v>0</v>
      </c>
      <c r="Q82" s="319"/>
      <c r="R82" s="255">
        <v>0</v>
      </c>
      <c r="S82" s="319"/>
      <c r="T82" s="255">
        <v>0</v>
      </c>
      <c r="U82" s="319"/>
      <c r="V82" s="255">
        <v>0</v>
      </c>
      <c r="W82" s="115"/>
      <c r="X82" s="255">
        <v>0</v>
      </c>
      <c r="Y82" s="491"/>
      <c r="Z82" s="246">
        <v>0</v>
      </c>
      <c r="AA82" s="491"/>
      <c r="AB82" s="115"/>
      <c r="AC82" s="240">
        <v>0.20687467532169013</v>
      </c>
      <c r="AD82" s="228"/>
      <c r="AE82" s="240">
        <v>7.4252642071750433E-2</v>
      </c>
      <c r="AF82" s="231"/>
      <c r="AG82" s="240">
        <v>0</v>
      </c>
      <c r="AH82" s="231"/>
      <c r="AI82" s="240">
        <v>0</v>
      </c>
      <c r="AJ82" s="231"/>
      <c r="AK82" s="240">
        <v>0</v>
      </c>
      <c r="AL82" s="240"/>
      <c r="AM82" s="240">
        <v>0</v>
      </c>
      <c r="AN82" s="240"/>
      <c r="AO82" s="240">
        <v>0</v>
      </c>
      <c r="AP82" s="240"/>
      <c r="AQ82" s="240">
        <v>0</v>
      </c>
      <c r="AR82" s="240"/>
      <c r="AS82" s="240">
        <v>0</v>
      </c>
      <c r="AT82" s="240"/>
      <c r="AU82" s="240">
        <f t="shared" si="44"/>
        <v>0</v>
      </c>
      <c r="AV82" s="319"/>
      <c r="AW82" s="220">
        <f t="shared" si="41"/>
        <v>0</v>
      </c>
      <c r="AX82" s="220"/>
      <c r="AY82" s="217">
        <f t="shared" si="39"/>
        <v>0</v>
      </c>
      <c r="AZ82" s="217"/>
      <c r="BA82" s="240">
        <f>Z82/SUM($Z$70+$Z$82)*100</f>
        <v>0</v>
      </c>
    </row>
    <row r="83" spans="1:54" s="4" customFormat="1" ht="6.6" customHeight="1">
      <c r="A83" s="20"/>
      <c r="B83" s="200"/>
      <c r="C83" s="150"/>
      <c r="D83" s="202"/>
      <c r="E83" s="150"/>
      <c r="F83" s="202"/>
      <c r="G83" s="150"/>
      <c r="H83" s="207"/>
      <c r="I83" s="165"/>
      <c r="J83" s="207"/>
      <c r="K83" s="165"/>
      <c r="L83" s="207"/>
      <c r="M83" s="165"/>
      <c r="N83" s="207"/>
      <c r="O83" s="150"/>
      <c r="P83" s="207"/>
      <c r="Q83" s="150"/>
      <c r="R83" s="207"/>
      <c r="S83" s="150"/>
      <c r="T83" s="150"/>
      <c r="U83" s="150"/>
      <c r="V83" s="150"/>
      <c r="W83" s="62"/>
      <c r="X83" s="62"/>
      <c r="Y83" s="492"/>
      <c r="Z83" s="492"/>
      <c r="AA83" s="492"/>
      <c r="AB83" s="62"/>
      <c r="AC83" s="220"/>
      <c r="AD83" s="217"/>
      <c r="AE83" s="219"/>
      <c r="AF83" s="217"/>
      <c r="AG83" s="219"/>
      <c r="AH83" s="218"/>
      <c r="AI83" s="218"/>
      <c r="AJ83" s="218"/>
      <c r="AK83" s="218"/>
      <c r="AL83" s="218"/>
      <c r="AM83" s="218"/>
      <c r="AN83" s="218"/>
      <c r="AO83" s="218"/>
      <c r="AP83" s="62"/>
      <c r="AQ83" s="218"/>
      <c r="AR83" s="62"/>
      <c r="AS83" s="218"/>
      <c r="AT83" s="62"/>
      <c r="AU83" s="150"/>
      <c r="AV83" s="150"/>
      <c r="AW83" s="150"/>
      <c r="AX83" s="150"/>
    </row>
    <row r="84" spans="1:54" s="38" customFormat="1" ht="24">
      <c r="A84" s="116" t="s">
        <v>167</v>
      </c>
      <c r="B84" s="260">
        <v>217523</v>
      </c>
      <c r="C84" s="166"/>
      <c r="D84" s="260">
        <v>196626</v>
      </c>
      <c r="E84" s="166"/>
      <c r="F84" s="260">
        <v>150046.31860008457</v>
      </c>
      <c r="G84" s="186"/>
      <c r="H84" s="260">
        <v>187780.82992972611</v>
      </c>
      <c r="I84" s="186"/>
      <c r="J84" s="260">
        <v>204873.02502965095</v>
      </c>
      <c r="K84" s="166"/>
      <c r="L84" s="260">
        <v>279694.45793849829</v>
      </c>
      <c r="N84" s="260">
        <v>264962.54666628916</v>
      </c>
      <c r="P84" s="260">
        <v>204013.8755215416</v>
      </c>
      <c r="R84" s="260">
        <v>181890</v>
      </c>
      <c r="T84" s="260">
        <f>SUM(T85:T86)</f>
        <v>200710.71623886362</v>
      </c>
      <c r="U84" s="260"/>
      <c r="V84" s="260">
        <f t="shared" ref="V84:Z84" si="45">SUM(V85:V86)</f>
        <v>170378.48834999985</v>
      </c>
      <c r="W84" s="260"/>
      <c r="X84" s="260">
        <f t="shared" si="45"/>
        <v>141728.1544</v>
      </c>
      <c r="Y84" s="260"/>
      <c r="Z84" s="260">
        <f t="shared" si="45"/>
        <v>170497.55050000001</v>
      </c>
      <c r="AA84" s="494"/>
      <c r="AB84" s="302"/>
      <c r="AC84" s="214">
        <v>100</v>
      </c>
      <c r="AD84" s="214"/>
      <c r="AE84" s="214">
        <v>100</v>
      </c>
      <c r="AF84" s="214"/>
      <c r="AG84" s="214">
        <v>100.00000000000004</v>
      </c>
      <c r="AH84" s="215"/>
      <c r="AI84" s="214">
        <v>100.00000000000004</v>
      </c>
      <c r="AJ84" s="214"/>
      <c r="AK84" s="214">
        <v>100.00000000000007</v>
      </c>
      <c r="AL84" s="214"/>
      <c r="AM84" s="214">
        <v>99.999999999999972</v>
      </c>
      <c r="AN84" s="214"/>
      <c r="AO84" s="214">
        <v>100.00000000000007</v>
      </c>
      <c r="AP84" s="67"/>
      <c r="AQ84" s="214">
        <v>100.00000000000004</v>
      </c>
      <c r="AR84" s="67"/>
      <c r="AS84" s="214">
        <v>100.00000000000004</v>
      </c>
      <c r="AT84" s="67"/>
      <c r="AU84" s="214">
        <f>SUM(AU85:AU86)</f>
        <v>100</v>
      </c>
      <c r="AV84" s="214"/>
      <c r="AW84" s="214">
        <f t="shared" ref="AW84:BA84" si="46">SUM(AW85:AW86)</f>
        <v>100</v>
      </c>
      <c r="AX84" s="214"/>
      <c r="AY84" s="214">
        <f t="shared" si="46"/>
        <v>100</v>
      </c>
      <c r="AZ84" s="214"/>
      <c r="BA84" s="214">
        <f t="shared" si="46"/>
        <v>100</v>
      </c>
    </row>
    <row r="85" spans="1:54" s="4" customFormat="1" ht="12">
      <c r="A85" s="329" t="s">
        <v>151</v>
      </c>
      <c r="B85" s="197">
        <v>216234</v>
      </c>
      <c r="C85" s="165"/>
      <c r="D85" s="197">
        <v>196626</v>
      </c>
      <c r="E85" s="165"/>
      <c r="F85" s="197">
        <v>150046.31860008457</v>
      </c>
      <c r="G85" s="150"/>
      <c r="H85" s="197">
        <v>187780.82992972611</v>
      </c>
      <c r="I85" s="150"/>
      <c r="J85" s="197">
        <v>204873.02502965095</v>
      </c>
      <c r="K85" s="165"/>
      <c r="L85" s="197">
        <v>279694.45793849829</v>
      </c>
      <c r="N85" s="197">
        <v>264962.54666628916</v>
      </c>
      <c r="P85" s="197">
        <v>204013.8755215416</v>
      </c>
      <c r="R85" s="197">
        <v>181890</v>
      </c>
      <c r="T85" s="197">
        <v>200710.71623886362</v>
      </c>
      <c r="V85" s="197">
        <v>170378.48834999985</v>
      </c>
      <c r="W85" s="293"/>
      <c r="X85" s="197">
        <v>141610.6</v>
      </c>
      <c r="Y85" s="495"/>
      <c r="Z85" s="500">
        <v>170497.55050000001</v>
      </c>
      <c r="AA85" s="495"/>
      <c r="AB85" s="293"/>
      <c r="AC85" s="217">
        <v>99.407418985578531</v>
      </c>
      <c r="AD85" s="217"/>
      <c r="AE85" s="217">
        <v>100</v>
      </c>
      <c r="AF85" s="217"/>
      <c r="AG85" s="217">
        <v>100.00000000000004</v>
      </c>
      <c r="AH85" s="218"/>
      <c r="AI85" s="217">
        <v>100.00000000000004</v>
      </c>
      <c r="AJ85" s="218"/>
      <c r="AK85" s="217">
        <v>100.00000000000007</v>
      </c>
      <c r="AL85" s="218"/>
      <c r="AM85" s="217">
        <v>99.999999999999972</v>
      </c>
      <c r="AN85" s="218"/>
      <c r="AO85" s="217">
        <v>100.00000000000007</v>
      </c>
      <c r="AP85" s="62"/>
      <c r="AQ85" s="217">
        <v>100.00000000000004</v>
      </c>
      <c r="AR85" s="62"/>
      <c r="AS85" s="217">
        <v>100.00000000000004</v>
      </c>
      <c r="AT85" s="62"/>
      <c r="AU85" s="217">
        <f>T85/$T$84*100</f>
        <v>100</v>
      </c>
      <c r="AV85" s="217"/>
      <c r="AW85" s="217">
        <f>V85/SUM($V$85:$V$86)*100</f>
        <v>100</v>
      </c>
      <c r="AX85" s="217"/>
      <c r="AY85" s="217">
        <f>X85/SUM($X$85:$X$86)*100</f>
        <v>99.917056423617694</v>
      </c>
      <c r="AZ85" s="217"/>
      <c r="BA85" s="217">
        <f>Z85/SUM($Z$85:$Z$86)*100</f>
        <v>100</v>
      </c>
    </row>
    <row r="86" spans="1:54" s="4" customFormat="1" ht="12">
      <c r="A86" s="329" t="s">
        <v>152</v>
      </c>
      <c r="B86" s="197">
        <v>1289</v>
      </c>
      <c r="C86" s="165" t="s">
        <v>71</v>
      </c>
      <c r="D86" s="197">
        <v>0</v>
      </c>
      <c r="E86" s="165"/>
      <c r="F86" s="197">
        <v>0</v>
      </c>
      <c r="G86" s="150"/>
      <c r="H86" s="197">
        <v>0</v>
      </c>
      <c r="I86" s="150"/>
      <c r="J86" s="197">
        <v>0</v>
      </c>
      <c r="K86" s="165"/>
      <c r="L86" s="197">
        <v>0</v>
      </c>
      <c r="N86" s="197">
        <v>0</v>
      </c>
      <c r="P86" s="197">
        <v>0</v>
      </c>
      <c r="R86" s="197">
        <v>0</v>
      </c>
      <c r="T86" s="197">
        <v>0</v>
      </c>
      <c r="V86" s="197">
        <v>0</v>
      </c>
      <c r="W86" s="293"/>
      <c r="X86" s="197">
        <v>117.5544</v>
      </c>
      <c r="Y86" s="495" t="s">
        <v>71</v>
      </c>
      <c r="Z86" s="197">
        <v>0</v>
      </c>
      <c r="AA86" s="495"/>
      <c r="AB86" s="293"/>
      <c r="AC86" s="217">
        <v>0.59258101442146349</v>
      </c>
      <c r="AD86" s="217"/>
      <c r="AE86" s="217">
        <v>0</v>
      </c>
      <c r="AF86" s="217"/>
      <c r="AG86" s="217">
        <v>0</v>
      </c>
      <c r="AH86" s="218"/>
      <c r="AI86" s="217">
        <v>0</v>
      </c>
      <c r="AJ86" s="218"/>
      <c r="AK86" s="217">
        <v>0</v>
      </c>
      <c r="AL86" s="218"/>
      <c r="AM86" s="217">
        <v>0</v>
      </c>
      <c r="AN86" s="218"/>
      <c r="AO86" s="217">
        <v>0</v>
      </c>
      <c r="AP86" s="62"/>
      <c r="AQ86" s="217">
        <v>0</v>
      </c>
      <c r="AR86" s="62"/>
      <c r="AS86" s="217">
        <v>0</v>
      </c>
      <c r="AT86" s="62"/>
      <c r="AU86" s="217">
        <f>T86/$T$84*100</f>
        <v>0</v>
      </c>
      <c r="AW86" s="217">
        <f>V86/SUM($V$85:$V$86)*100</f>
        <v>0</v>
      </c>
      <c r="AX86" s="217"/>
      <c r="AY86" s="217">
        <f>X86/SUM($X$85:$X$86)*100</f>
        <v>8.2943576382308412E-2</v>
      </c>
      <c r="AZ86" s="217"/>
      <c r="BA86" s="217">
        <f>Z86/SUM($Z$85:$Z$86)*100</f>
        <v>0</v>
      </c>
    </row>
    <row r="87" spans="1:54" s="4" customFormat="1" ht="6.6" customHeight="1">
      <c r="A87" s="20"/>
      <c r="B87" s="246"/>
      <c r="C87" s="165"/>
      <c r="D87" s="251"/>
      <c r="E87" s="165"/>
      <c r="F87" s="200"/>
      <c r="G87" s="150"/>
      <c r="H87" s="197"/>
      <c r="I87" s="150"/>
      <c r="J87" s="197"/>
      <c r="K87" s="165"/>
      <c r="L87" s="197"/>
      <c r="N87" s="197"/>
      <c r="P87" s="197"/>
      <c r="R87" s="197"/>
      <c r="W87" s="293"/>
      <c r="X87" s="293"/>
      <c r="Y87" s="495"/>
      <c r="Z87" s="495"/>
      <c r="AA87" s="495"/>
      <c r="AB87" s="293"/>
      <c r="AC87" s="223"/>
      <c r="AD87" s="217"/>
      <c r="AE87" s="219"/>
      <c r="AF87" s="217"/>
      <c r="AG87" s="217"/>
      <c r="AH87" s="218"/>
      <c r="AI87" s="218"/>
      <c r="AJ87" s="218"/>
      <c r="AK87" s="218"/>
      <c r="AL87" s="218"/>
      <c r="AM87" s="218"/>
      <c r="AN87" s="218"/>
      <c r="AO87" s="218"/>
      <c r="AP87" s="62"/>
      <c r="AQ87" s="218"/>
      <c r="AR87" s="62"/>
      <c r="AS87" s="218"/>
      <c r="AT87" s="62"/>
    </row>
    <row r="88" spans="1:54" s="38" customFormat="1" ht="24">
      <c r="A88" s="380" t="s">
        <v>158</v>
      </c>
      <c r="B88" s="381">
        <v>216234</v>
      </c>
      <c r="C88" s="382"/>
      <c r="D88" s="381">
        <v>196626</v>
      </c>
      <c r="E88" s="382"/>
      <c r="F88" s="381">
        <v>150046.31860008457</v>
      </c>
      <c r="G88" s="382"/>
      <c r="H88" s="381">
        <v>187780.82992972611</v>
      </c>
      <c r="I88" s="382"/>
      <c r="J88" s="381">
        <v>204873.02502965095</v>
      </c>
      <c r="K88" s="382"/>
      <c r="L88" s="381">
        <v>279694.45793849829</v>
      </c>
      <c r="M88" s="383"/>
      <c r="N88" s="381">
        <v>264962.54666628916</v>
      </c>
      <c r="O88" s="383"/>
      <c r="P88" s="381">
        <v>204013.8755215416</v>
      </c>
      <c r="Q88" s="383"/>
      <c r="R88" s="381">
        <v>181890</v>
      </c>
      <c r="S88" s="381"/>
      <c r="T88" s="381">
        <f>T90</f>
        <v>200710.57884158482</v>
      </c>
      <c r="U88" s="381"/>
      <c r="V88" s="381">
        <f t="shared" ref="V88:Z88" si="47">V90</f>
        <v>170378.48835000003</v>
      </c>
      <c r="W88" s="381"/>
      <c r="X88" s="381">
        <f t="shared" si="47"/>
        <v>141610.57071</v>
      </c>
      <c r="Y88" s="381"/>
      <c r="Z88" s="381">
        <f t="shared" si="47"/>
        <v>170497.55054999999</v>
      </c>
      <c r="AA88" s="496"/>
      <c r="AB88" s="384"/>
      <c r="AC88" s="385"/>
      <c r="AD88" s="386"/>
      <c r="AE88" s="387"/>
      <c r="AF88" s="386"/>
      <c r="AG88" s="386"/>
      <c r="AH88" s="386"/>
      <c r="AI88" s="386"/>
      <c r="AJ88" s="386"/>
      <c r="AK88" s="386"/>
      <c r="AL88" s="386"/>
      <c r="AM88" s="386"/>
      <c r="AN88" s="386"/>
      <c r="AO88" s="386"/>
      <c r="AP88" s="388"/>
      <c r="AQ88" s="386"/>
      <c r="AR88" s="388"/>
      <c r="AS88" s="386"/>
      <c r="AT88" s="388"/>
      <c r="AU88" s="383"/>
      <c r="AV88" s="383"/>
      <c r="AW88" s="383"/>
      <c r="AX88" s="383"/>
      <c r="AY88" s="383"/>
      <c r="AZ88" s="383"/>
      <c r="BA88" s="383"/>
      <c r="BB88" s="383"/>
    </row>
    <row r="89" spans="1:54" s="4" customFormat="1" ht="6.6" customHeight="1">
      <c r="A89" s="20"/>
      <c r="B89" s="246"/>
      <c r="C89" s="165"/>
      <c r="D89" s="251"/>
      <c r="E89" s="165"/>
      <c r="F89" s="200"/>
      <c r="G89" s="150"/>
      <c r="H89" s="197"/>
      <c r="I89" s="150"/>
      <c r="J89" s="197"/>
      <c r="K89" s="165"/>
      <c r="L89" s="197"/>
      <c r="N89" s="197"/>
      <c r="P89" s="197"/>
      <c r="R89" s="197"/>
      <c r="W89" s="293"/>
      <c r="X89" s="293"/>
      <c r="Y89" s="495"/>
      <c r="Z89" s="495"/>
      <c r="AA89" s="495"/>
      <c r="AB89" s="293"/>
      <c r="AC89" s="223"/>
      <c r="AD89" s="217"/>
      <c r="AE89" s="219"/>
      <c r="AF89" s="217"/>
      <c r="AG89" s="217"/>
      <c r="AH89" s="218"/>
      <c r="AI89" s="218"/>
      <c r="AJ89" s="218"/>
      <c r="AK89" s="218"/>
      <c r="AL89" s="218"/>
      <c r="AM89" s="218"/>
      <c r="AN89" s="218"/>
      <c r="AO89" s="218"/>
      <c r="AP89" s="62"/>
      <c r="AQ89" s="218"/>
      <c r="AR89" s="62"/>
      <c r="AS89" s="218"/>
      <c r="AT89" s="62"/>
    </row>
    <row r="90" spans="1:54" s="40" customFormat="1" ht="24">
      <c r="A90" s="116" t="s">
        <v>159</v>
      </c>
      <c r="B90" s="201">
        <v>216234</v>
      </c>
      <c r="C90" s="182"/>
      <c r="D90" s="201">
        <v>196626</v>
      </c>
      <c r="E90" s="182"/>
      <c r="F90" s="201">
        <v>150046.31860008457</v>
      </c>
      <c r="G90" s="182"/>
      <c r="H90" s="256">
        <v>187780.82992972611</v>
      </c>
      <c r="I90" s="182"/>
      <c r="J90" s="201">
        <v>204873.02502965095</v>
      </c>
      <c r="K90" s="182"/>
      <c r="L90" s="201">
        <v>279694.45793849829</v>
      </c>
      <c r="M90" s="182"/>
      <c r="N90" s="201">
        <v>264962.54666628916</v>
      </c>
      <c r="O90" s="182"/>
      <c r="P90" s="201">
        <v>204013.8755215416</v>
      </c>
      <c r="Q90" s="182"/>
      <c r="R90" s="201">
        <v>181890</v>
      </c>
      <c r="S90" s="182"/>
      <c r="T90" s="201">
        <f>SUM(T91:T96)</f>
        <v>200710.57884158482</v>
      </c>
      <c r="U90" s="201"/>
      <c r="V90" s="201">
        <f t="shared" ref="V90:Z90" si="48">SUM(V91:V96)</f>
        <v>170378.48835000003</v>
      </c>
      <c r="W90" s="201"/>
      <c r="X90" s="201">
        <f t="shared" si="48"/>
        <v>141610.57071</v>
      </c>
      <c r="Y90" s="201"/>
      <c r="Z90" s="201">
        <f t="shared" si="48"/>
        <v>170497.55054999999</v>
      </c>
      <c r="AA90" s="497"/>
      <c r="AB90" s="117"/>
      <c r="AC90" s="226">
        <v>100</v>
      </c>
      <c r="AD90" s="226"/>
      <c r="AE90" s="226">
        <v>99.999999999999986</v>
      </c>
      <c r="AF90" s="226"/>
      <c r="AG90" s="226">
        <v>100</v>
      </c>
      <c r="AH90" s="226"/>
      <c r="AI90" s="226">
        <v>100</v>
      </c>
      <c r="AJ90" s="226"/>
      <c r="AK90" s="226">
        <v>100</v>
      </c>
      <c r="AL90" s="226"/>
      <c r="AM90" s="226">
        <v>99.999999999999986</v>
      </c>
      <c r="AN90" s="226"/>
      <c r="AO90" s="226">
        <v>100.00000000000001</v>
      </c>
      <c r="AP90" s="117"/>
      <c r="AQ90" s="226">
        <v>100</v>
      </c>
      <c r="AR90" s="117"/>
      <c r="AS90" s="214">
        <v>100</v>
      </c>
      <c r="AT90" s="117"/>
      <c r="AU90" s="214">
        <f>SUM(AU91:AU95)</f>
        <v>100</v>
      </c>
      <c r="AV90" s="214"/>
      <c r="AW90" s="214">
        <f t="shared" ref="AW90:BA90" si="49">SUM(AW91:AW95)</f>
        <v>99.999999999999986</v>
      </c>
      <c r="AX90" s="214"/>
      <c r="AY90" s="214">
        <f t="shared" si="49"/>
        <v>100</v>
      </c>
      <c r="AZ90" s="214"/>
      <c r="BA90" s="214">
        <f t="shared" si="49"/>
        <v>100</v>
      </c>
    </row>
    <row r="91" spans="1:54" s="4" customFormat="1" ht="12">
      <c r="A91" s="76" t="s">
        <v>11</v>
      </c>
      <c r="B91" s="200">
        <v>21467</v>
      </c>
      <c r="C91" s="150"/>
      <c r="D91" s="197">
        <v>19858</v>
      </c>
      <c r="E91" s="150"/>
      <c r="F91" s="197">
        <v>12533.852956041152</v>
      </c>
      <c r="G91" s="178"/>
      <c r="H91" s="203">
        <v>9095.1966827802407</v>
      </c>
      <c r="I91" s="178"/>
      <c r="J91" s="200">
        <v>5223.4526171536991</v>
      </c>
      <c r="K91" s="178"/>
      <c r="L91" s="200">
        <v>6876.6857739101397</v>
      </c>
      <c r="M91" s="178"/>
      <c r="N91" s="200">
        <v>5383.2907325348342</v>
      </c>
      <c r="O91" s="178"/>
      <c r="P91" s="200">
        <v>5513.8475117307444</v>
      </c>
      <c r="Q91" s="178"/>
      <c r="R91" s="200">
        <v>8382</v>
      </c>
      <c r="S91" s="178"/>
      <c r="T91" s="200">
        <v>13514.114751193873</v>
      </c>
      <c r="U91" s="178"/>
      <c r="V91" s="200">
        <v>11774.982853000001</v>
      </c>
      <c r="W91" s="92"/>
      <c r="X91" s="200">
        <v>7130.8680000000004</v>
      </c>
      <c r="Y91" s="479"/>
      <c r="Z91" s="200">
        <v>13038.007799999999</v>
      </c>
      <c r="AA91" s="479"/>
      <c r="AB91" s="92"/>
      <c r="AC91" s="225">
        <v>9.9319425745231111</v>
      </c>
      <c r="AD91" s="217"/>
      <c r="AE91" s="225">
        <v>10.099376481238494</v>
      </c>
      <c r="AF91" s="217"/>
      <c r="AG91" s="225">
        <v>8.3533225426525632</v>
      </c>
      <c r="AH91" s="236"/>
      <c r="AI91" s="225">
        <v>4.8435171397335761</v>
      </c>
      <c r="AJ91" s="236"/>
      <c r="AK91" s="225">
        <v>2.5496048669158453</v>
      </c>
      <c r="AL91" s="236"/>
      <c r="AM91" s="225">
        <v>2.4586421284837354</v>
      </c>
      <c r="AN91" s="236"/>
      <c r="AO91" s="225">
        <v>2.0317176145332327</v>
      </c>
      <c r="AP91" s="62"/>
      <c r="AQ91" s="225">
        <v>2.7026825982473643</v>
      </c>
      <c r="AR91" s="62"/>
      <c r="AS91" s="236">
        <v>4.6249855158828694</v>
      </c>
      <c r="AT91" s="62"/>
      <c r="AU91" s="236">
        <f>T91/($T$90-$T$96)*100</f>
        <v>6.7331352583364232</v>
      </c>
      <c r="AV91" s="236"/>
      <c r="AW91" s="236">
        <f>V91/SUM($V$91:$V$95)*100</f>
        <v>6.9110736731102111</v>
      </c>
      <c r="AX91" s="236"/>
      <c r="AY91" s="236">
        <f>X91/SUM($X$91:$X$95)*100</f>
        <v>5.0355478155674476</v>
      </c>
      <c r="AZ91" s="236"/>
      <c r="BA91" s="236">
        <f>Z91/SUM($Z$91:$Z$95)*100</f>
        <v>7.6470352553108869</v>
      </c>
    </row>
    <row r="92" spans="1:54" s="4" customFormat="1" ht="13.5">
      <c r="A92" s="76" t="s">
        <v>156</v>
      </c>
      <c r="B92" s="200">
        <v>30700</v>
      </c>
      <c r="C92" s="150"/>
      <c r="D92" s="197">
        <v>44500</v>
      </c>
      <c r="E92" s="150"/>
      <c r="F92" s="197">
        <v>31041.91515087082</v>
      </c>
      <c r="G92" s="178"/>
      <c r="H92" s="203">
        <v>29602.099353740312</v>
      </c>
      <c r="I92" s="178"/>
      <c r="J92" s="200">
        <v>41027.875551373239</v>
      </c>
      <c r="K92" s="178"/>
      <c r="L92" s="200">
        <v>58540.461650470861</v>
      </c>
      <c r="M92" s="178"/>
      <c r="N92" s="200">
        <v>61099.686465053783</v>
      </c>
      <c r="O92" s="178"/>
      <c r="P92" s="200">
        <v>49379.906655715655</v>
      </c>
      <c r="Q92" s="178"/>
      <c r="R92" s="200">
        <v>48883</v>
      </c>
      <c r="S92" s="178"/>
      <c r="T92" s="200">
        <v>53495</v>
      </c>
      <c r="U92" s="178"/>
      <c r="V92" s="200">
        <v>51365.847509999992</v>
      </c>
      <c r="W92" s="92"/>
      <c r="X92" s="200">
        <v>42284.25</v>
      </c>
      <c r="Y92" s="479"/>
      <c r="Z92" s="200">
        <v>47722.232470000003</v>
      </c>
      <c r="AA92" s="479"/>
      <c r="AB92" s="92"/>
      <c r="AC92" s="225">
        <v>14.203691109044559</v>
      </c>
      <c r="AD92" s="217"/>
      <c r="AE92" s="225">
        <v>22.631798439677357</v>
      </c>
      <c r="AF92" s="217"/>
      <c r="AG92" s="225">
        <v>20.688221770776135</v>
      </c>
      <c r="AH92" s="236"/>
      <c r="AI92" s="225">
        <v>15.76417537659111</v>
      </c>
      <c r="AJ92" s="236"/>
      <c r="AK92" s="225">
        <v>20.026001737141989</v>
      </c>
      <c r="AL92" s="236"/>
      <c r="AM92" s="225">
        <v>20.930147161994629</v>
      </c>
      <c r="AN92" s="236"/>
      <c r="AO92" s="225">
        <v>23.05974456910948</v>
      </c>
      <c r="AP92" s="62"/>
      <c r="AQ92" s="225">
        <v>24.204190293175269</v>
      </c>
      <c r="AR92" s="62"/>
      <c r="AS92" s="236">
        <v>26.972460865294952</v>
      </c>
      <c r="AT92" s="62"/>
      <c r="AU92" s="236">
        <f t="shared" ref="AU92:AU95" si="50">T92/($T$90-$T$96)*100</f>
        <v>26.652805402062086</v>
      </c>
      <c r="AV92" s="178"/>
      <c r="AW92" s="236">
        <f t="shared" ref="AW92:AW95" si="51">V92/SUM($V$91:$V$95)*100</f>
        <v>30.148082664333597</v>
      </c>
      <c r="AX92" s="236"/>
      <c r="AY92" s="236">
        <f>X92/SUM($X$91:$X$95)*100</f>
        <v>29.859529403770736</v>
      </c>
      <c r="AZ92" s="236"/>
      <c r="BA92" s="236">
        <f t="shared" ref="BA92:BA95" si="52">Z92/SUM($Z$91:$Z$95)*100</f>
        <v>27.989981273077007</v>
      </c>
    </row>
    <row r="93" spans="1:54" s="4" customFormat="1" ht="12">
      <c r="A93" s="76" t="s">
        <v>14</v>
      </c>
      <c r="B93" s="200">
        <v>107650</v>
      </c>
      <c r="C93" s="150"/>
      <c r="D93" s="197">
        <v>89662</v>
      </c>
      <c r="E93" s="150"/>
      <c r="F93" s="197">
        <v>76792.814065696963</v>
      </c>
      <c r="G93" s="178"/>
      <c r="H93" s="203">
        <v>91875.297647653715</v>
      </c>
      <c r="I93" s="178"/>
      <c r="J93" s="200">
        <v>103330.69698373365</v>
      </c>
      <c r="K93" s="178"/>
      <c r="L93" s="200">
        <v>123051.03630966974</v>
      </c>
      <c r="M93" s="178"/>
      <c r="N93" s="200">
        <v>131822.89843369744</v>
      </c>
      <c r="O93" s="178"/>
      <c r="P93" s="200">
        <v>98548.614368970622</v>
      </c>
      <c r="Q93" s="178"/>
      <c r="R93" s="200">
        <v>78104</v>
      </c>
      <c r="S93" s="178"/>
      <c r="T93" s="200">
        <v>84258.464090390946</v>
      </c>
      <c r="U93" s="178"/>
      <c r="V93" s="200">
        <v>62230.012969000025</v>
      </c>
      <c r="W93" s="92"/>
      <c r="X93" s="200">
        <v>51665</v>
      </c>
      <c r="Y93" s="479"/>
      <c r="Z93" s="200">
        <v>67021.179829999994</v>
      </c>
      <c r="AA93" s="479"/>
      <c r="AB93" s="92"/>
      <c r="AC93" s="225">
        <v>49.805451071291422</v>
      </c>
      <c r="AD93" s="217"/>
      <c r="AE93" s="225">
        <v>45.600276667378679</v>
      </c>
      <c r="AF93" s="217"/>
      <c r="AG93" s="225">
        <v>51.179405654310848</v>
      </c>
      <c r="AH93" s="236"/>
      <c r="AI93" s="225">
        <v>48.926878042895297</v>
      </c>
      <c r="AJ93" s="236"/>
      <c r="AK93" s="225">
        <v>50.436457883500651</v>
      </c>
      <c r="AL93" s="236"/>
      <c r="AM93" s="225">
        <v>43.994806767578964</v>
      </c>
      <c r="AN93" s="236"/>
      <c r="AO93" s="225">
        <v>49.751521523426348</v>
      </c>
      <c r="AP93" s="62"/>
      <c r="AQ93" s="225">
        <v>48.304858734260449</v>
      </c>
      <c r="AR93" s="62"/>
      <c r="AS93" s="236">
        <v>43.095904167563305</v>
      </c>
      <c r="AT93" s="62"/>
      <c r="AU93" s="236">
        <f t="shared" si="50"/>
        <v>41.980081257646994</v>
      </c>
      <c r="AV93" s="178"/>
      <c r="AW93" s="236">
        <f t="shared" si="51"/>
        <v>36.524571600356033</v>
      </c>
      <c r="AX93" s="236"/>
      <c r="AY93" s="236">
        <f>X93/SUM($X$91:$X$95)*100</f>
        <v>36.483858331312838</v>
      </c>
      <c r="AZ93" s="236"/>
      <c r="BA93" s="236">
        <f t="shared" si="52"/>
        <v>39.309174597405963</v>
      </c>
    </row>
    <row r="94" spans="1:54" s="4" customFormat="1" ht="13.5">
      <c r="A94" s="76" t="s">
        <v>155</v>
      </c>
      <c r="B94" s="200">
        <v>55979</v>
      </c>
      <c r="C94" s="150"/>
      <c r="D94" s="197">
        <v>41542</v>
      </c>
      <c r="E94" s="150"/>
      <c r="F94" s="197">
        <v>29009.59988232459</v>
      </c>
      <c r="G94" s="178"/>
      <c r="H94" s="197">
        <v>56405.3754729223</v>
      </c>
      <c r="I94" s="178"/>
      <c r="J94" s="197">
        <v>55290.999877390364</v>
      </c>
      <c r="K94" s="178"/>
      <c r="L94" s="200">
        <v>91226.274204447531</v>
      </c>
      <c r="M94" s="178"/>
      <c r="N94" s="200">
        <v>66585.872101669767</v>
      </c>
      <c r="O94" s="178"/>
      <c r="P94" s="200">
        <v>50571.506985124586</v>
      </c>
      <c r="Q94" s="178"/>
      <c r="R94" s="200">
        <v>45635</v>
      </c>
      <c r="S94" s="178"/>
      <c r="T94" s="200">
        <v>49443</v>
      </c>
      <c r="U94" s="178"/>
      <c r="V94" s="200">
        <v>44926.938381000007</v>
      </c>
      <c r="W94" s="92"/>
      <c r="X94" s="200">
        <v>40487.24</v>
      </c>
      <c r="Y94" s="479"/>
      <c r="Z94" s="200">
        <v>42716.130449999997</v>
      </c>
      <c r="AA94" s="479"/>
      <c r="AB94" s="92"/>
      <c r="AC94" s="225">
        <v>25.899297218019719</v>
      </c>
      <c r="AD94" s="217"/>
      <c r="AE94" s="225">
        <v>21.127419568114085</v>
      </c>
      <c r="AF94" s="217"/>
      <c r="AG94" s="225">
        <v>19.333763169253952</v>
      </c>
      <c r="AH94" s="236"/>
      <c r="AI94" s="225">
        <v>30.037877398896939</v>
      </c>
      <c r="AJ94" s="236"/>
      <c r="AK94" s="225">
        <v>26.987935512441517</v>
      </c>
      <c r="AL94" s="236"/>
      <c r="AM94" s="225">
        <v>32.616403941942664</v>
      </c>
      <c r="AN94" s="236"/>
      <c r="AO94" s="225">
        <v>25.130295937837694</v>
      </c>
      <c r="AP94" s="62"/>
      <c r="AQ94" s="225">
        <v>24.788268374316921</v>
      </c>
      <c r="AR94" s="62"/>
      <c r="AS94" s="236">
        <v>25.180292772287611</v>
      </c>
      <c r="AT94" s="62"/>
      <c r="AU94" s="236">
        <f t="shared" si="50"/>
        <v>24.633978081954496</v>
      </c>
      <c r="AV94" s="178"/>
      <c r="AW94" s="236">
        <f t="shared" si="51"/>
        <v>26.36890303235279</v>
      </c>
      <c r="AX94" s="236"/>
      <c r="AY94" s="236">
        <f>X94/SUM($X$91:$X$95)*100</f>
        <v>28.590549276799816</v>
      </c>
      <c r="AZ94" s="236"/>
      <c r="BA94" s="236">
        <f t="shared" si="52"/>
        <v>25.05380887420614</v>
      </c>
    </row>
    <row r="95" spans="1:54" s="4" customFormat="1" ht="12">
      <c r="A95" s="76" t="s">
        <v>128</v>
      </c>
      <c r="B95" s="200">
        <v>345</v>
      </c>
      <c r="C95" s="140" t="s">
        <v>71</v>
      </c>
      <c r="D95" s="197">
        <v>1064</v>
      </c>
      <c r="E95" s="140" t="s">
        <v>71</v>
      </c>
      <c r="F95" s="197">
        <v>668.13654515105543</v>
      </c>
      <c r="G95" s="140" t="s">
        <v>71</v>
      </c>
      <c r="H95" s="200">
        <v>802.86077262951699</v>
      </c>
      <c r="I95" s="140" t="s">
        <v>71</v>
      </c>
      <c r="J95" s="200">
        <v>0</v>
      </c>
      <c r="K95" s="178"/>
      <c r="L95" s="200">
        <v>0</v>
      </c>
      <c r="M95" s="178"/>
      <c r="N95" s="200">
        <v>70.798933333333324</v>
      </c>
      <c r="O95" s="140" t="s">
        <v>71</v>
      </c>
      <c r="P95" s="200">
        <v>0</v>
      </c>
      <c r="Q95" s="140"/>
      <c r="R95" s="200">
        <v>229</v>
      </c>
      <c r="S95" s="140" t="s">
        <v>71</v>
      </c>
      <c r="T95" s="200">
        <v>0</v>
      </c>
      <c r="U95" s="140"/>
      <c r="V95" s="200">
        <v>80.706637000000001</v>
      </c>
      <c r="W95" s="140" t="s">
        <v>71</v>
      </c>
      <c r="X95" s="200">
        <v>43.212710000000001</v>
      </c>
      <c r="Y95" s="481" t="s">
        <v>71</v>
      </c>
      <c r="Z95" s="200">
        <v>0</v>
      </c>
      <c r="AA95" s="481"/>
      <c r="AB95" s="140"/>
      <c r="AC95" s="225">
        <v>0.15961802712118478</v>
      </c>
      <c r="AD95" s="217"/>
      <c r="AE95" s="225">
        <v>0.54112884359138669</v>
      </c>
      <c r="AF95" s="217"/>
      <c r="AG95" s="225">
        <v>0.44528686300650022</v>
      </c>
      <c r="AH95" s="236"/>
      <c r="AI95" s="225">
        <v>0.42755204188306895</v>
      </c>
      <c r="AJ95" s="236"/>
      <c r="AK95" s="225">
        <v>0</v>
      </c>
      <c r="AL95" s="236"/>
      <c r="AM95" s="225">
        <v>0</v>
      </c>
      <c r="AN95" s="236"/>
      <c r="AO95" s="225">
        <v>2.6720355093243442E-2</v>
      </c>
      <c r="AP95" s="62"/>
      <c r="AQ95" s="225">
        <v>0</v>
      </c>
      <c r="AR95" s="62"/>
      <c r="AS95" s="236">
        <v>0.12635667897126904</v>
      </c>
      <c r="AT95" s="62"/>
      <c r="AU95" s="236">
        <f t="shared" si="50"/>
        <v>0</v>
      </c>
      <c r="AV95" s="140"/>
      <c r="AW95" s="236">
        <f t="shared" si="51"/>
        <v>4.7369029847364526E-2</v>
      </c>
      <c r="AX95" s="236"/>
      <c r="AY95" s="236">
        <f>X95/SUM($X$91:$X$95)*100</f>
        <v>3.0515172549155249E-2</v>
      </c>
      <c r="AZ95" s="236"/>
      <c r="BA95" s="236">
        <f t="shared" si="52"/>
        <v>0</v>
      </c>
    </row>
    <row r="96" spans="1:54" s="3" customFormat="1" ht="12">
      <c r="A96" s="79" t="s">
        <v>3</v>
      </c>
      <c r="B96" s="200">
        <v>93</v>
      </c>
      <c r="C96" s="140" t="s">
        <v>71</v>
      </c>
      <c r="D96" s="200">
        <v>0</v>
      </c>
      <c r="E96" s="140"/>
      <c r="F96" s="200">
        <v>0</v>
      </c>
      <c r="G96" s="140"/>
      <c r="H96" s="200">
        <v>0</v>
      </c>
      <c r="I96" s="140"/>
      <c r="J96" s="200">
        <v>0</v>
      </c>
      <c r="K96" s="140"/>
      <c r="L96" s="200">
        <v>0</v>
      </c>
      <c r="M96" s="140"/>
      <c r="N96" s="200">
        <v>0</v>
      </c>
      <c r="O96" s="140"/>
      <c r="P96" s="200">
        <v>0</v>
      </c>
      <c r="Q96" s="140"/>
      <c r="R96" s="200">
        <v>657</v>
      </c>
      <c r="S96" s="140" t="s">
        <v>71</v>
      </c>
      <c r="T96" s="200">
        <v>0</v>
      </c>
      <c r="U96" s="140"/>
      <c r="V96" s="200">
        <v>0</v>
      </c>
      <c r="W96" s="118"/>
      <c r="X96" s="200">
        <v>0</v>
      </c>
      <c r="Y96" s="483"/>
      <c r="Z96" s="200">
        <v>0</v>
      </c>
      <c r="AA96" s="483"/>
      <c r="AB96" s="118"/>
      <c r="AC96" s="216" t="s">
        <v>80</v>
      </c>
      <c r="AD96" s="220"/>
      <c r="AE96" s="220">
        <v>0</v>
      </c>
      <c r="AF96" s="220"/>
      <c r="AG96" s="220">
        <v>0</v>
      </c>
      <c r="AH96" s="220"/>
      <c r="AI96" s="220">
        <v>0</v>
      </c>
      <c r="AJ96" s="220"/>
      <c r="AK96" s="236">
        <v>0</v>
      </c>
      <c r="AL96" s="236"/>
      <c r="AM96" s="236">
        <v>0</v>
      </c>
      <c r="AN96" s="236"/>
      <c r="AO96" s="236">
        <v>0</v>
      </c>
      <c r="AP96" s="144"/>
      <c r="AQ96" s="236">
        <v>0</v>
      </c>
      <c r="AR96" s="144"/>
      <c r="AS96" s="216" t="s">
        <v>80</v>
      </c>
      <c r="AT96" s="144"/>
      <c r="AU96" s="236">
        <f>T96/($T$90-$T$96)*100</f>
        <v>0</v>
      </c>
      <c r="AV96" s="140"/>
      <c r="AW96" s="236">
        <f t="shared" ref="AW96" si="53">V96/($V$90-$V$96)*100</f>
        <v>0</v>
      </c>
      <c r="AX96" s="236"/>
      <c r="AY96" s="236">
        <v>0</v>
      </c>
      <c r="AZ96" s="236"/>
      <c r="BA96" s="236">
        <v>0</v>
      </c>
    </row>
    <row r="97" spans="1:54" s="4" customFormat="1" ht="6.6" customHeight="1" thickBot="1">
      <c r="A97" s="77"/>
      <c r="B97" s="290"/>
      <c r="C97" s="155"/>
      <c r="D97" s="63"/>
      <c r="E97" s="155"/>
      <c r="F97" s="155"/>
      <c r="G97" s="155"/>
      <c r="H97" s="63"/>
      <c r="I97" s="155"/>
      <c r="J97" s="111"/>
      <c r="K97" s="155"/>
      <c r="L97" s="155"/>
      <c r="M97" s="155"/>
      <c r="N97" s="155"/>
      <c r="O97" s="155"/>
      <c r="P97" s="155"/>
      <c r="Q97" s="155"/>
      <c r="R97" s="155"/>
      <c r="S97" s="155"/>
      <c r="T97" s="155"/>
      <c r="U97" s="155"/>
      <c r="V97" s="155"/>
      <c r="W97" s="111"/>
      <c r="X97" s="111"/>
      <c r="Y97" s="111"/>
      <c r="Z97" s="111"/>
      <c r="AA97" s="111"/>
      <c r="AB97" s="111"/>
      <c r="AC97" s="72"/>
      <c r="AD97" s="73"/>
      <c r="AE97" s="61"/>
      <c r="AF97" s="51"/>
      <c r="AG97" s="69"/>
      <c r="AH97" s="69"/>
      <c r="AI97" s="91"/>
      <c r="AJ97" s="91"/>
      <c r="AK97" s="91"/>
      <c r="AL97" s="91"/>
      <c r="AM97" s="91"/>
      <c r="AN97" s="91"/>
      <c r="AO97" s="91"/>
      <c r="AP97" s="49"/>
      <c r="AQ97" s="91"/>
      <c r="AR97" s="49"/>
      <c r="AS97" s="91"/>
      <c r="AT97" s="49"/>
      <c r="AU97" s="155"/>
      <c r="AV97" s="155"/>
      <c r="AW97" s="155"/>
      <c r="AX97" s="155"/>
      <c r="AY97" s="155"/>
      <c r="AZ97" s="155"/>
      <c r="BA97" s="155"/>
      <c r="BB97" s="155"/>
    </row>
    <row r="98" spans="1:54" s="103" customFormat="1" ht="6.6" customHeight="1">
      <c r="A98" s="148"/>
      <c r="B98" s="141"/>
      <c r="C98" s="181"/>
      <c r="D98" s="149"/>
      <c r="E98" s="181"/>
      <c r="F98" s="171"/>
      <c r="G98" s="171"/>
      <c r="H98" s="121"/>
      <c r="I98" s="171"/>
      <c r="J98" s="121"/>
      <c r="K98" s="171"/>
      <c r="L98" s="171"/>
      <c r="M98" s="171"/>
      <c r="N98" s="171"/>
      <c r="O98" s="171"/>
      <c r="P98" s="171"/>
      <c r="Q98" s="171"/>
      <c r="R98" s="171"/>
      <c r="S98" s="171"/>
      <c r="T98" s="171"/>
      <c r="U98" s="171"/>
      <c r="V98" s="171"/>
      <c r="W98" s="121"/>
      <c r="X98" s="121"/>
      <c r="Y98" s="121"/>
      <c r="Z98" s="121"/>
      <c r="AA98" s="121"/>
      <c r="AB98" s="121"/>
      <c r="AC98" s="141"/>
      <c r="AD98" s="120"/>
      <c r="AE98" s="149"/>
      <c r="AF98" s="120"/>
      <c r="AG98" s="121"/>
      <c r="AH98" s="121"/>
      <c r="AU98" s="171"/>
      <c r="AV98" s="171"/>
      <c r="AW98" s="171"/>
      <c r="AX98" s="171"/>
    </row>
    <row r="99" spans="1:54" s="103" customFormat="1" ht="11.25">
      <c r="A99" s="123" t="s">
        <v>169</v>
      </c>
      <c r="B99" s="122"/>
      <c r="C99" s="307"/>
      <c r="D99" s="122"/>
      <c r="E99" s="296"/>
      <c r="F99" s="170"/>
      <c r="G99" s="296"/>
      <c r="H99" s="122"/>
      <c r="I99" s="296"/>
      <c r="J99" s="122"/>
      <c r="K99" s="296"/>
      <c r="L99" s="296"/>
      <c r="M99" s="296"/>
      <c r="N99" s="296"/>
      <c r="O99" s="296"/>
      <c r="P99" s="296"/>
      <c r="Q99" s="296"/>
      <c r="R99" s="296"/>
      <c r="S99" s="296"/>
      <c r="T99" s="296"/>
      <c r="U99" s="296"/>
      <c r="V99" s="296"/>
      <c r="W99" s="296"/>
      <c r="X99" s="296"/>
      <c r="Y99" s="296"/>
      <c r="Z99" s="296"/>
      <c r="AA99" s="296"/>
      <c r="AB99" s="296"/>
      <c r="AC99" s="122"/>
      <c r="AD99" s="122"/>
      <c r="AE99" s="122"/>
      <c r="AF99" s="122"/>
      <c r="AG99" s="122"/>
      <c r="AH99" s="122"/>
      <c r="AI99" s="122"/>
      <c r="AJ99" s="122"/>
      <c r="AK99" s="122"/>
      <c r="AL99" s="122"/>
      <c r="AM99" s="122"/>
      <c r="AN99" s="122"/>
      <c r="AO99" s="122"/>
      <c r="AP99" s="122"/>
      <c r="AQ99" s="122"/>
      <c r="AR99" s="122"/>
      <c r="AS99" s="122"/>
      <c r="AT99" s="122"/>
      <c r="AU99" s="296"/>
      <c r="AV99" s="296"/>
      <c r="AW99" s="296"/>
      <c r="AX99" s="296"/>
    </row>
    <row r="100" spans="1:54" s="103" customFormat="1" ht="11.25">
      <c r="A100" s="123" t="s">
        <v>170</v>
      </c>
      <c r="B100" s="122"/>
      <c r="C100" s="307"/>
      <c r="D100" s="122"/>
      <c r="E100" s="296"/>
      <c r="F100" s="170"/>
      <c r="G100" s="296"/>
      <c r="H100" s="122"/>
      <c r="I100" s="296"/>
      <c r="J100" s="122"/>
      <c r="K100" s="296"/>
      <c r="L100" s="296"/>
      <c r="M100" s="296"/>
      <c r="N100" s="296"/>
      <c r="O100" s="296"/>
      <c r="P100" s="296"/>
      <c r="Q100" s="296"/>
      <c r="R100" s="296"/>
      <c r="S100" s="296"/>
      <c r="T100" s="296"/>
      <c r="U100" s="296"/>
      <c r="V100" s="296"/>
      <c r="W100" s="296"/>
      <c r="X100" s="296"/>
      <c r="Y100" s="296"/>
      <c r="Z100" s="296"/>
      <c r="AA100" s="296"/>
      <c r="AB100" s="296"/>
      <c r="AC100" s="122"/>
      <c r="AD100" s="122"/>
      <c r="AE100" s="122"/>
      <c r="AF100" s="122"/>
      <c r="AG100" s="122"/>
      <c r="AH100" s="122"/>
      <c r="AI100" s="122"/>
      <c r="AJ100" s="122"/>
      <c r="AK100" s="122"/>
      <c r="AL100" s="122"/>
      <c r="AM100" s="122"/>
      <c r="AN100" s="122"/>
      <c r="AO100" s="122"/>
      <c r="AP100" s="122"/>
      <c r="AQ100" s="122"/>
      <c r="AR100" s="122"/>
      <c r="AS100" s="122"/>
      <c r="AT100" s="122"/>
      <c r="AU100" s="296"/>
      <c r="AV100" s="296"/>
      <c r="AW100" s="296"/>
      <c r="AX100" s="296"/>
    </row>
    <row r="101" spans="1:54" s="103" customFormat="1" ht="11.25">
      <c r="A101" s="66" t="s">
        <v>153</v>
      </c>
      <c r="B101" s="120"/>
      <c r="C101" s="308"/>
      <c r="D101" s="120"/>
      <c r="E101" s="297"/>
      <c r="F101" s="171"/>
      <c r="G101" s="299"/>
      <c r="H101" s="121"/>
      <c r="I101" s="299"/>
      <c r="J101" s="121"/>
      <c r="K101" s="299"/>
      <c r="L101" s="299"/>
      <c r="M101" s="299"/>
      <c r="N101" s="299"/>
      <c r="O101" s="299"/>
      <c r="P101" s="299"/>
      <c r="Q101" s="299"/>
      <c r="R101" s="299"/>
      <c r="S101" s="299"/>
      <c r="T101" s="299"/>
      <c r="U101" s="299"/>
      <c r="V101" s="299"/>
      <c r="W101" s="299"/>
      <c r="X101" s="299"/>
      <c r="Y101" s="299"/>
      <c r="Z101" s="299"/>
      <c r="AA101" s="299"/>
      <c r="AB101" s="299"/>
      <c r="AG101" s="121"/>
      <c r="AH101" s="121"/>
      <c r="AU101" s="299"/>
      <c r="AV101" s="299"/>
      <c r="AW101" s="299"/>
      <c r="AX101" s="299"/>
    </row>
    <row r="102" spans="1:54" s="103" customFormat="1" ht="11.25">
      <c r="A102" s="66" t="s">
        <v>154</v>
      </c>
      <c r="B102" s="105"/>
      <c r="C102" s="272"/>
      <c r="D102" s="105"/>
      <c r="E102" s="298"/>
      <c r="F102" s="172"/>
      <c r="G102" s="298"/>
      <c r="H102" s="105"/>
      <c r="I102" s="298"/>
      <c r="J102" s="105"/>
      <c r="K102" s="298"/>
      <c r="L102" s="298"/>
      <c r="M102" s="298"/>
      <c r="N102" s="298"/>
      <c r="O102" s="298"/>
      <c r="P102" s="298"/>
      <c r="Q102" s="298"/>
      <c r="R102" s="298"/>
      <c r="S102" s="298"/>
      <c r="T102" s="298"/>
      <c r="U102" s="298"/>
      <c r="V102" s="298"/>
      <c r="W102" s="298"/>
      <c r="X102" s="298"/>
      <c r="Y102" s="298"/>
      <c r="Z102" s="298"/>
      <c r="AA102" s="298"/>
      <c r="AB102" s="298"/>
      <c r="AC102" s="105"/>
      <c r="AD102" s="105"/>
      <c r="AE102" s="105"/>
      <c r="AF102" s="105"/>
      <c r="AG102" s="105"/>
      <c r="AH102" s="105"/>
      <c r="AU102" s="298"/>
      <c r="AV102" s="298"/>
      <c r="AW102" s="298"/>
      <c r="AX102" s="298"/>
    </row>
    <row r="103" spans="1:54" s="103" customFormat="1" ht="11.25" customHeight="1">
      <c r="A103" s="504" t="s">
        <v>157</v>
      </c>
      <c r="B103" s="504"/>
      <c r="C103" s="504"/>
      <c r="D103" s="504"/>
      <c r="E103" s="504"/>
      <c r="F103" s="504"/>
      <c r="G103" s="504"/>
      <c r="H103" s="504"/>
      <c r="I103" s="504"/>
      <c r="J103" s="504"/>
      <c r="K103" s="504"/>
      <c r="L103" s="504"/>
      <c r="M103" s="504"/>
      <c r="N103" s="504"/>
      <c r="O103" s="504"/>
      <c r="P103" s="504"/>
      <c r="Q103" s="504"/>
      <c r="R103" s="504"/>
      <c r="S103" s="504"/>
      <c r="T103" s="504"/>
      <c r="U103" s="504"/>
      <c r="V103" s="504"/>
      <c r="W103" s="504"/>
      <c r="X103" s="504"/>
      <c r="Y103" s="504"/>
      <c r="Z103" s="504"/>
      <c r="AA103" s="504"/>
      <c r="AB103" s="504"/>
      <c r="AC103" s="504"/>
      <c r="AD103" s="504"/>
      <c r="AE103" s="504"/>
      <c r="AF103" s="504"/>
      <c r="AG103" s="504"/>
      <c r="AH103" s="504"/>
      <c r="AI103" s="504"/>
      <c r="AJ103" s="504"/>
      <c r="AK103" s="504"/>
      <c r="AL103" s="504"/>
      <c r="AM103" s="504"/>
      <c r="AN103" s="504"/>
      <c r="AO103" s="504"/>
      <c r="AP103" s="504"/>
      <c r="AQ103" s="433"/>
      <c r="AR103" s="433"/>
      <c r="AS103" s="340"/>
      <c r="AT103" s="340"/>
    </row>
    <row r="104" spans="1:54" s="103" customFormat="1" ht="11.25">
      <c r="A104" s="104" t="s">
        <v>79</v>
      </c>
      <c r="B104" s="120"/>
      <c r="C104" s="308"/>
      <c r="D104" s="120"/>
      <c r="E104" s="297"/>
      <c r="F104" s="171"/>
      <c r="G104" s="299"/>
      <c r="H104" s="121"/>
      <c r="I104" s="299"/>
      <c r="J104" s="121"/>
      <c r="K104" s="299"/>
      <c r="L104" s="299"/>
      <c r="M104" s="299"/>
      <c r="N104" s="299"/>
      <c r="O104" s="299"/>
      <c r="P104" s="299"/>
      <c r="Q104" s="299"/>
      <c r="R104" s="299"/>
      <c r="S104" s="299"/>
      <c r="T104" s="299"/>
      <c r="U104" s="299"/>
      <c r="V104" s="299"/>
      <c r="W104" s="299"/>
      <c r="X104" s="299"/>
      <c r="Y104" s="299"/>
      <c r="Z104" s="299"/>
      <c r="AA104" s="299"/>
      <c r="AB104" s="299"/>
      <c r="AG104" s="121"/>
      <c r="AH104" s="121"/>
      <c r="AU104" s="299"/>
      <c r="AV104" s="299"/>
      <c r="AW104" s="299"/>
      <c r="AX104" s="299"/>
    </row>
    <row r="105" spans="1:54" s="103" customFormat="1" ht="11.25">
      <c r="A105" s="103" t="s">
        <v>124</v>
      </c>
      <c r="B105" s="105"/>
      <c r="C105" s="272"/>
      <c r="D105" s="105"/>
      <c r="E105" s="298"/>
      <c r="F105" s="172"/>
      <c r="G105" s="298"/>
      <c r="H105" s="106"/>
      <c r="I105" s="298"/>
      <c r="J105" s="106"/>
      <c r="K105" s="298"/>
      <c r="L105" s="298"/>
      <c r="M105" s="298"/>
      <c r="N105" s="298"/>
      <c r="O105" s="298"/>
      <c r="P105" s="298"/>
      <c r="Q105" s="298"/>
      <c r="R105" s="298"/>
      <c r="S105" s="298"/>
      <c r="T105" s="298"/>
      <c r="U105" s="298"/>
      <c r="V105" s="298"/>
      <c r="W105" s="298"/>
      <c r="X105" s="298"/>
      <c r="Y105" s="298"/>
      <c r="Z105" s="298"/>
      <c r="AA105" s="298"/>
      <c r="AB105" s="298"/>
      <c r="AU105" s="298"/>
      <c r="AV105" s="298"/>
      <c r="AW105" s="298"/>
      <c r="AX105" s="298"/>
    </row>
    <row r="106" spans="1:54" s="103" customFormat="1" ht="11.25">
      <c r="A106" s="103" t="s">
        <v>177</v>
      </c>
      <c r="C106" s="271"/>
      <c r="E106" s="299"/>
      <c r="F106" s="171"/>
      <c r="G106" s="299"/>
      <c r="I106" s="299"/>
      <c r="K106" s="299"/>
      <c r="L106" s="299"/>
      <c r="M106" s="299"/>
      <c r="N106" s="299"/>
      <c r="O106" s="299"/>
      <c r="P106" s="299"/>
      <c r="Q106" s="299"/>
      <c r="R106" s="299"/>
      <c r="S106" s="299"/>
      <c r="T106" s="299"/>
      <c r="U106" s="299"/>
      <c r="V106" s="299"/>
      <c r="W106" s="299"/>
      <c r="X106" s="299"/>
      <c r="Y106" s="299"/>
      <c r="Z106" s="299"/>
      <c r="AA106" s="299"/>
      <c r="AB106" s="299"/>
      <c r="AU106" s="299"/>
      <c r="AV106" s="299"/>
      <c r="AW106" s="299"/>
      <c r="AX106" s="299"/>
    </row>
    <row r="107" spans="1:54">
      <c r="A107" s="102"/>
      <c r="B107" s="102"/>
      <c r="C107" s="185"/>
      <c r="D107" s="102"/>
      <c r="E107" s="185"/>
      <c r="L107" s="200"/>
      <c r="AC107" s="102"/>
      <c r="AD107" s="102"/>
      <c r="AE107" s="102"/>
      <c r="AF107" s="102"/>
      <c r="AG107" s="2"/>
      <c r="AH107" s="2"/>
    </row>
    <row r="108" spans="1:54">
      <c r="A108" s="102"/>
      <c r="B108" s="102"/>
      <c r="C108" s="185"/>
      <c r="D108" s="102"/>
      <c r="E108" s="185"/>
      <c r="AC108" s="102"/>
      <c r="AD108" s="102"/>
      <c r="AE108" s="102"/>
      <c r="AF108" s="102"/>
      <c r="AG108" s="2"/>
      <c r="AH108" s="2"/>
    </row>
    <row r="109" spans="1:54">
      <c r="A109" s="102"/>
      <c r="B109" s="102"/>
      <c r="C109" s="185"/>
      <c r="D109" s="102"/>
      <c r="E109" s="185"/>
      <c r="AC109" s="102"/>
      <c r="AD109" s="102"/>
      <c r="AE109" s="102"/>
      <c r="AF109" s="102"/>
      <c r="AG109" s="2"/>
      <c r="AH109" s="2"/>
    </row>
    <row r="110" spans="1:54">
      <c r="A110" s="102"/>
      <c r="B110" s="102"/>
      <c r="C110" s="185"/>
      <c r="D110" s="102"/>
      <c r="E110" s="185"/>
      <c r="AC110" s="102"/>
      <c r="AD110" s="102"/>
      <c r="AE110" s="102"/>
      <c r="AF110" s="102"/>
      <c r="AG110" s="2"/>
      <c r="AH110" s="2"/>
    </row>
    <row r="111" spans="1:54">
      <c r="A111" s="102"/>
      <c r="B111" s="102"/>
      <c r="C111" s="185"/>
      <c r="D111" s="102"/>
      <c r="E111" s="185"/>
      <c r="AC111" s="102"/>
      <c r="AD111" s="102"/>
      <c r="AE111" s="102"/>
      <c r="AF111" s="102"/>
      <c r="AG111" s="2"/>
      <c r="AH111" s="2"/>
    </row>
    <row r="112" spans="1:54">
      <c r="A112" s="102"/>
      <c r="B112" s="102"/>
      <c r="C112" s="185"/>
      <c r="D112" s="102"/>
      <c r="E112" s="185"/>
      <c r="AC112" s="102"/>
      <c r="AD112" s="102"/>
      <c r="AE112" s="102"/>
      <c r="AF112" s="102"/>
      <c r="AG112" s="2"/>
      <c r="AH112" s="2"/>
    </row>
    <row r="113" spans="1:34">
      <c r="A113" s="102"/>
      <c r="B113" s="102"/>
      <c r="C113" s="185"/>
      <c r="D113" s="102"/>
      <c r="E113" s="185"/>
      <c r="AC113" s="102"/>
      <c r="AD113" s="102"/>
      <c r="AE113" s="102"/>
      <c r="AF113" s="102"/>
      <c r="AG113" s="2"/>
      <c r="AH113" s="2"/>
    </row>
    <row r="114" spans="1:34">
      <c r="A114" s="102"/>
      <c r="B114" s="102"/>
      <c r="C114" s="185"/>
      <c r="D114" s="102"/>
      <c r="E114" s="185"/>
      <c r="AC114" s="102"/>
      <c r="AD114" s="102"/>
      <c r="AE114" s="102"/>
      <c r="AF114" s="102"/>
      <c r="AG114" s="2"/>
      <c r="AH114" s="2"/>
    </row>
    <row r="115" spans="1:34">
      <c r="A115" s="102"/>
      <c r="B115" s="102"/>
      <c r="C115" s="185"/>
      <c r="D115" s="102"/>
      <c r="E115" s="185"/>
      <c r="AC115" s="102"/>
      <c r="AD115" s="102"/>
      <c r="AE115" s="102"/>
      <c r="AF115" s="102"/>
      <c r="AG115" s="2"/>
      <c r="AH115" s="2"/>
    </row>
    <row r="116" spans="1:34">
      <c r="A116" s="102"/>
      <c r="B116" s="102"/>
      <c r="C116" s="185"/>
      <c r="D116" s="102"/>
      <c r="E116" s="185"/>
      <c r="AC116" s="102"/>
      <c r="AD116" s="102"/>
      <c r="AE116" s="102"/>
      <c r="AF116" s="102"/>
      <c r="AG116" s="2"/>
      <c r="AH116" s="2"/>
    </row>
    <row r="117" spans="1:34">
      <c r="A117" s="102"/>
      <c r="B117" s="102"/>
      <c r="C117" s="185"/>
      <c r="D117" s="102"/>
      <c r="E117" s="185"/>
      <c r="AC117" s="102"/>
      <c r="AD117" s="102"/>
      <c r="AE117" s="102"/>
      <c r="AF117" s="102"/>
      <c r="AG117" s="2"/>
      <c r="AH117" s="2"/>
    </row>
    <row r="118" spans="1:34">
      <c r="A118" s="102"/>
      <c r="B118" s="102"/>
      <c r="C118" s="185"/>
      <c r="D118" s="102"/>
      <c r="E118" s="185"/>
      <c r="AC118" s="102"/>
      <c r="AD118" s="102"/>
      <c r="AE118" s="102"/>
      <c r="AF118" s="102"/>
      <c r="AG118" s="2"/>
      <c r="AH118" s="2"/>
    </row>
    <row r="119" spans="1:34">
      <c r="A119" s="102"/>
      <c r="B119" s="102"/>
      <c r="C119" s="185"/>
      <c r="D119" s="102"/>
      <c r="E119" s="185"/>
      <c r="AC119" s="102"/>
      <c r="AD119" s="102"/>
      <c r="AE119" s="102"/>
      <c r="AF119" s="102"/>
      <c r="AG119" s="2"/>
      <c r="AH119" s="2"/>
    </row>
    <row r="120" spans="1:34">
      <c r="A120" s="102"/>
      <c r="B120" s="102"/>
      <c r="C120" s="185"/>
      <c r="D120" s="102"/>
      <c r="E120" s="185"/>
      <c r="AC120" s="102"/>
      <c r="AD120" s="102"/>
      <c r="AE120" s="102"/>
      <c r="AF120" s="102"/>
      <c r="AG120" s="2"/>
      <c r="AH120" s="2"/>
    </row>
    <row r="121" spans="1:34">
      <c r="A121" s="102"/>
      <c r="B121" s="102"/>
      <c r="C121" s="185"/>
      <c r="D121" s="102"/>
      <c r="E121" s="185"/>
      <c r="AC121" s="102"/>
      <c r="AD121" s="102"/>
      <c r="AE121" s="102"/>
      <c r="AF121" s="102"/>
      <c r="AG121" s="2"/>
      <c r="AH121" s="2"/>
    </row>
    <row r="122" spans="1:34">
      <c r="A122" s="102"/>
      <c r="B122" s="102"/>
      <c r="C122" s="185"/>
      <c r="D122" s="102"/>
      <c r="E122" s="185"/>
      <c r="AC122" s="102"/>
      <c r="AD122" s="102"/>
      <c r="AE122" s="102"/>
      <c r="AF122" s="102"/>
      <c r="AG122" s="2"/>
      <c r="AH122" s="2"/>
    </row>
    <row r="123" spans="1:34">
      <c r="A123" s="102"/>
      <c r="B123" s="102"/>
      <c r="C123" s="185"/>
      <c r="D123" s="102"/>
      <c r="E123" s="185"/>
      <c r="AC123" s="102"/>
      <c r="AD123" s="102"/>
      <c r="AE123" s="102"/>
      <c r="AF123" s="102"/>
      <c r="AG123" s="2"/>
      <c r="AH123" s="2"/>
    </row>
    <row r="124" spans="1:34">
      <c r="A124" s="102"/>
      <c r="B124" s="102"/>
      <c r="C124" s="185"/>
      <c r="D124" s="102"/>
      <c r="E124" s="185"/>
      <c r="AC124" s="102"/>
      <c r="AD124" s="102"/>
      <c r="AE124" s="102"/>
      <c r="AF124" s="102"/>
      <c r="AG124" s="2"/>
      <c r="AH124" s="2"/>
    </row>
    <row r="125" spans="1:34">
      <c r="A125" s="102"/>
      <c r="B125" s="102"/>
      <c r="C125" s="185"/>
      <c r="D125" s="102"/>
      <c r="E125" s="185"/>
      <c r="AC125" s="102"/>
      <c r="AD125" s="102"/>
      <c r="AE125" s="102"/>
      <c r="AF125" s="102"/>
      <c r="AG125" s="2"/>
      <c r="AH125" s="2"/>
    </row>
    <row r="126" spans="1:34">
      <c r="A126" s="102"/>
      <c r="B126" s="102"/>
      <c r="C126" s="185"/>
      <c r="D126" s="102"/>
      <c r="E126" s="185"/>
      <c r="AC126" s="102"/>
      <c r="AD126" s="102"/>
      <c r="AE126" s="102"/>
      <c r="AF126" s="102"/>
      <c r="AG126" s="2"/>
      <c r="AH126" s="2"/>
    </row>
    <row r="127" spans="1:34">
      <c r="A127" s="102"/>
      <c r="B127" s="102"/>
      <c r="C127" s="185"/>
      <c r="D127" s="102"/>
      <c r="E127" s="185"/>
      <c r="AC127" s="102"/>
      <c r="AD127" s="102"/>
      <c r="AE127" s="102"/>
      <c r="AF127" s="102"/>
      <c r="AG127" s="2"/>
      <c r="AH127" s="2"/>
    </row>
    <row r="128" spans="1:34">
      <c r="A128" s="102"/>
      <c r="B128" s="102"/>
      <c r="C128" s="185"/>
      <c r="D128" s="102"/>
      <c r="E128" s="185"/>
      <c r="AC128" s="102"/>
      <c r="AD128" s="102"/>
      <c r="AE128" s="102"/>
      <c r="AF128" s="102"/>
      <c r="AG128" s="2"/>
      <c r="AH128" s="2"/>
    </row>
    <row r="129" spans="1:34">
      <c r="A129" s="102"/>
      <c r="B129" s="102"/>
      <c r="C129" s="185"/>
      <c r="D129" s="102"/>
      <c r="E129" s="185"/>
      <c r="AC129" s="102"/>
      <c r="AD129" s="102"/>
      <c r="AE129" s="102"/>
      <c r="AF129" s="102"/>
      <c r="AG129" s="2"/>
      <c r="AH129" s="2"/>
    </row>
    <row r="130" spans="1:34">
      <c r="A130" s="102"/>
      <c r="B130" s="102"/>
      <c r="C130" s="185"/>
      <c r="D130" s="102"/>
      <c r="E130" s="185"/>
      <c r="AC130" s="102"/>
      <c r="AD130" s="102"/>
      <c r="AE130" s="102"/>
      <c r="AF130" s="102"/>
      <c r="AG130" s="2"/>
      <c r="AH130" s="2"/>
    </row>
    <row r="131" spans="1:34">
      <c r="A131" s="102"/>
      <c r="B131" s="102"/>
      <c r="C131" s="185"/>
      <c r="D131" s="102"/>
      <c r="E131" s="185"/>
      <c r="AC131" s="102"/>
      <c r="AD131" s="102"/>
      <c r="AE131" s="102"/>
      <c r="AF131" s="102"/>
      <c r="AG131" s="2"/>
      <c r="AH131" s="2"/>
    </row>
    <row r="132" spans="1:34">
      <c r="A132" s="102"/>
      <c r="B132" s="102"/>
      <c r="C132" s="185"/>
      <c r="D132" s="102"/>
      <c r="E132" s="185"/>
      <c r="AC132" s="102"/>
      <c r="AD132" s="102"/>
      <c r="AE132" s="102"/>
      <c r="AF132" s="102"/>
      <c r="AG132" s="2"/>
      <c r="AH132" s="2"/>
    </row>
    <row r="133" spans="1:34">
      <c r="A133" s="102"/>
      <c r="B133" s="102"/>
      <c r="C133" s="185"/>
      <c r="D133" s="102"/>
      <c r="E133" s="185"/>
      <c r="AC133" s="102"/>
      <c r="AD133" s="102"/>
      <c r="AE133" s="102"/>
      <c r="AF133" s="102"/>
      <c r="AG133" s="2"/>
      <c r="AH133" s="2"/>
    </row>
    <row r="134" spans="1:34">
      <c r="A134" s="102"/>
      <c r="B134" s="102"/>
      <c r="C134" s="185"/>
      <c r="D134" s="102"/>
      <c r="E134" s="185"/>
      <c r="AC134" s="102"/>
      <c r="AD134" s="102"/>
      <c r="AE134" s="102"/>
      <c r="AF134" s="102"/>
      <c r="AG134" s="2"/>
      <c r="AH134" s="2"/>
    </row>
    <row r="135" spans="1:34">
      <c r="A135" s="102"/>
      <c r="B135" s="102"/>
      <c r="C135" s="185"/>
      <c r="D135" s="102"/>
      <c r="E135" s="185"/>
      <c r="AC135" s="102"/>
      <c r="AD135" s="102"/>
      <c r="AE135" s="102"/>
      <c r="AF135" s="102"/>
      <c r="AG135" s="2"/>
      <c r="AH135" s="2"/>
    </row>
    <row r="136" spans="1:34">
      <c r="A136" s="102"/>
      <c r="B136" s="102"/>
      <c r="C136" s="185"/>
      <c r="D136" s="102"/>
      <c r="E136" s="185"/>
      <c r="AC136" s="102"/>
      <c r="AD136" s="102"/>
      <c r="AE136" s="102"/>
      <c r="AF136" s="102"/>
      <c r="AG136" s="2"/>
      <c r="AH136" s="2"/>
    </row>
    <row r="137" spans="1:34">
      <c r="A137" s="102"/>
      <c r="B137" s="102"/>
      <c r="C137" s="185"/>
      <c r="D137" s="102"/>
      <c r="E137" s="185"/>
      <c r="AC137" s="102"/>
      <c r="AD137" s="102"/>
      <c r="AE137" s="102"/>
      <c r="AF137" s="102"/>
      <c r="AG137" s="2"/>
      <c r="AH137" s="2"/>
    </row>
    <row r="138" spans="1:34">
      <c r="A138" s="102"/>
      <c r="B138" s="102"/>
      <c r="C138" s="185"/>
      <c r="D138" s="102"/>
      <c r="E138" s="185"/>
      <c r="AC138" s="102"/>
      <c r="AD138" s="102"/>
      <c r="AE138" s="102"/>
      <c r="AF138" s="102"/>
      <c r="AG138" s="2"/>
      <c r="AH138" s="2"/>
    </row>
    <row r="139" spans="1:34">
      <c r="A139" s="102"/>
      <c r="B139" s="102"/>
      <c r="C139" s="185"/>
      <c r="D139" s="102"/>
      <c r="E139" s="185"/>
      <c r="AC139" s="102"/>
      <c r="AD139" s="102"/>
      <c r="AE139" s="102"/>
      <c r="AF139" s="102"/>
      <c r="AG139" s="2"/>
      <c r="AH139" s="2"/>
    </row>
    <row r="140" spans="1:34">
      <c r="A140" s="102"/>
      <c r="B140" s="102"/>
      <c r="C140" s="185"/>
      <c r="D140" s="102"/>
      <c r="E140" s="185"/>
      <c r="AC140" s="102"/>
      <c r="AD140" s="102"/>
      <c r="AE140" s="102"/>
      <c r="AF140" s="102"/>
      <c r="AG140" s="2"/>
      <c r="AH140" s="2"/>
    </row>
    <row r="141" spans="1:34">
      <c r="A141" s="102"/>
      <c r="B141" s="102"/>
      <c r="C141" s="185"/>
      <c r="D141" s="102"/>
      <c r="E141" s="185"/>
      <c r="AC141" s="102"/>
      <c r="AD141" s="102"/>
      <c r="AE141" s="102"/>
      <c r="AF141" s="102"/>
      <c r="AG141" s="2"/>
      <c r="AH141" s="2"/>
    </row>
    <row r="142" spans="1:34">
      <c r="A142" s="102"/>
      <c r="B142" s="102"/>
      <c r="C142" s="185"/>
      <c r="D142" s="102"/>
      <c r="E142" s="185"/>
      <c r="AC142" s="102"/>
      <c r="AD142" s="102"/>
      <c r="AE142" s="102"/>
      <c r="AF142" s="102"/>
      <c r="AG142" s="2"/>
      <c r="AH142" s="2"/>
    </row>
    <row r="143" spans="1:34">
      <c r="A143" s="102"/>
      <c r="B143" s="102"/>
      <c r="C143" s="185"/>
      <c r="D143" s="102"/>
      <c r="E143" s="185"/>
      <c r="AC143" s="102"/>
      <c r="AD143" s="102"/>
      <c r="AE143" s="102"/>
      <c r="AF143" s="102"/>
      <c r="AG143" s="2"/>
      <c r="AH143" s="2"/>
    </row>
    <row r="144" spans="1:34">
      <c r="A144" s="102"/>
      <c r="B144" s="102"/>
      <c r="C144" s="185"/>
      <c r="D144" s="102"/>
      <c r="E144" s="185"/>
      <c r="AC144" s="102"/>
      <c r="AD144" s="102"/>
      <c r="AE144" s="102"/>
      <c r="AF144" s="102"/>
      <c r="AG144" s="2"/>
      <c r="AH144" s="2"/>
    </row>
    <row r="145" spans="1:34">
      <c r="A145" s="102"/>
      <c r="B145" s="102"/>
      <c r="C145" s="185"/>
      <c r="D145" s="102"/>
      <c r="E145" s="185"/>
      <c r="AG145" s="2"/>
      <c r="AH145" s="2"/>
    </row>
    <row r="146" spans="1:34">
      <c r="A146" s="102"/>
      <c r="AG146" s="2"/>
      <c r="AH146" s="2"/>
    </row>
    <row r="147" spans="1:34">
      <c r="A147" s="102"/>
      <c r="AG147" s="2"/>
      <c r="AH147" s="2"/>
    </row>
    <row r="148" spans="1:34">
      <c r="A148" s="102"/>
      <c r="AG148" s="2"/>
      <c r="AH148" s="2"/>
    </row>
  </sheetData>
  <sortState ref="A34:S41">
    <sortCondition descending="1" ref="R34:R41"/>
  </sortState>
  <mergeCells count="31">
    <mergeCell ref="A103:AP103"/>
    <mergeCell ref="AC10:AD10"/>
    <mergeCell ref="AE10:AF10"/>
    <mergeCell ref="AG10:AH10"/>
    <mergeCell ref="J10:K10"/>
    <mergeCell ref="AI10:AJ10"/>
    <mergeCell ref="A4:A10"/>
    <mergeCell ref="L10:M10"/>
    <mergeCell ref="B10:C10"/>
    <mergeCell ref="H10:I10"/>
    <mergeCell ref="AM10:AN10"/>
    <mergeCell ref="AO10:AP10"/>
    <mergeCell ref="B4:BB4"/>
    <mergeCell ref="Z10:AA10"/>
    <mergeCell ref="B7:AA7"/>
    <mergeCell ref="AY10:AZ10"/>
    <mergeCell ref="BA10:BB10"/>
    <mergeCell ref="A1:BB1"/>
    <mergeCell ref="AU10:AV10"/>
    <mergeCell ref="AW10:AX10"/>
    <mergeCell ref="AC7:BB7"/>
    <mergeCell ref="AK10:AL10"/>
    <mergeCell ref="R10:S10"/>
    <mergeCell ref="D10:E10"/>
    <mergeCell ref="F10:G10"/>
    <mergeCell ref="AS10:AT10"/>
    <mergeCell ref="P10:Q10"/>
    <mergeCell ref="AQ10:AR10"/>
    <mergeCell ref="N10:O10"/>
    <mergeCell ref="X10:Y10"/>
    <mergeCell ref="V10:W10"/>
  </mergeCells>
  <phoneticPr fontId="8" type="noConversion"/>
  <printOptions horizontalCentered="1"/>
  <pageMargins left="0.78740157480314965" right="0.78740157480314965" top="0.78740157480314965" bottom="0.78740157480314965" header="0.39370078740157483" footer="0.39370078740157483"/>
  <pageSetup scale="56" orientation="landscape" r:id="rId1"/>
  <headerFooter alignWithMargins="0">
    <oddFooter>&amp;R&amp;P de &amp;N</oddFooter>
  </headerFooter>
  <rowBreaks count="1" manualBreakCount="1">
    <brk id="6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BB3554"/>
  <sheetViews>
    <sheetView showGridLines="0" zoomScaleNormal="100" workbookViewId="0">
      <pane xSplit="1" ySplit="11" topLeftCell="B12" activePane="bottomRight" state="frozen"/>
      <selection activeCell="B13" sqref="B13"/>
      <selection pane="topRight" activeCell="B13" sqref="B13"/>
      <selection pane="bottomLeft" activeCell="B13" sqref="B13"/>
      <selection pane="bottomRight" sqref="A1:BB1"/>
    </sheetView>
  </sheetViews>
  <sheetFormatPr defaultColWidth="11.42578125" defaultRowHeight="12.75"/>
  <cols>
    <col min="1" max="1" width="30.7109375" customWidth="1"/>
    <col min="2" max="2" width="8.7109375" style="14" customWidth="1"/>
    <col min="3" max="3" width="2.7109375" style="183" customWidth="1"/>
    <col min="4" max="4" width="8.7109375" style="14" customWidth="1"/>
    <col min="5" max="5" width="2.7109375" style="183" customWidth="1"/>
    <col min="6" max="6" width="8.7109375" style="183" customWidth="1"/>
    <col min="7" max="7" width="2.7109375" style="183" customWidth="1"/>
    <col min="8" max="8" width="8.7109375" style="14" customWidth="1"/>
    <col min="9" max="9" width="2.7109375" style="183" customWidth="1"/>
    <col min="10" max="10" width="8.7109375" style="14" customWidth="1"/>
    <col min="11" max="11" width="2.7109375" style="183" customWidth="1"/>
    <col min="12" max="12" width="8.7109375" style="183" customWidth="1"/>
    <col min="13" max="13" width="2.7109375" style="183" customWidth="1"/>
    <col min="14" max="14" width="8.7109375" style="183" customWidth="1"/>
    <col min="15" max="15" width="2.7109375" style="183" customWidth="1"/>
    <col min="16" max="16" width="8.7109375" style="183" customWidth="1"/>
    <col min="17" max="17" width="2.7109375" style="183" customWidth="1"/>
    <col min="18" max="18" width="8.7109375" style="183" customWidth="1"/>
    <col min="19" max="19" width="2.7109375" style="183" customWidth="1"/>
    <col min="20" max="20" width="8.7109375" style="183" customWidth="1"/>
    <col min="21" max="21" width="2.7109375" style="183" customWidth="1"/>
    <col min="22" max="22" width="8.7109375" style="183" customWidth="1"/>
    <col min="23" max="23" width="2.7109375" style="183" customWidth="1"/>
    <col min="24" max="24" width="8.7109375" style="183" customWidth="1"/>
    <col min="25" max="25" width="2.7109375" style="183" customWidth="1"/>
    <col min="26" max="26" width="8.7109375" style="183" customWidth="1"/>
    <col min="27" max="27" width="2.7109375" style="183" customWidth="1"/>
    <col min="28" max="28" width="1.7109375" style="183" customWidth="1"/>
    <col min="29" max="29" width="8.7109375" style="14" customWidth="1"/>
    <col min="30" max="30" width="2.7109375" style="14" customWidth="1"/>
    <col min="31" max="31" width="8.7109375" style="14" customWidth="1"/>
    <col min="32" max="32" width="2.7109375" style="14" customWidth="1"/>
    <col min="33" max="33" width="8.7109375" style="14" customWidth="1"/>
    <col min="34" max="34" width="2.7109375" style="14" customWidth="1"/>
    <col min="35" max="35" width="8.7109375" customWidth="1"/>
    <col min="36" max="36" width="2.7109375" customWidth="1"/>
    <col min="37" max="37" width="8.7109375" customWidth="1"/>
    <col min="38" max="38" width="2.7109375" customWidth="1"/>
    <col min="39" max="39" width="8.7109375" customWidth="1"/>
    <col min="40" max="40" width="2.7109375" customWidth="1"/>
    <col min="41" max="41" width="8.7109375" customWidth="1"/>
    <col min="42" max="42" width="2.7109375" customWidth="1"/>
    <col min="43" max="43" width="8.7109375" customWidth="1"/>
    <col min="44" max="44" width="2.7109375" customWidth="1"/>
    <col min="45" max="45" width="8.7109375" customWidth="1"/>
    <col min="46" max="46" width="2.7109375" customWidth="1"/>
    <col min="47" max="47" width="8.7109375" style="183" customWidth="1"/>
    <col min="48" max="48" width="2.7109375" style="183" customWidth="1"/>
    <col min="49" max="49" width="8.7109375" style="183" customWidth="1"/>
    <col min="50" max="50" width="2.7109375" style="183" customWidth="1"/>
    <col min="51" max="51" width="8.85546875" customWidth="1"/>
    <col min="52" max="52" width="2.7109375" customWidth="1"/>
    <col min="53" max="53" width="8.85546875" customWidth="1"/>
    <col min="54" max="54" width="2.7109375" customWidth="1"/>
  </cols>
  <sheetData>
    <row r="1" spans="1:54" ht="25.5" customHeight="1">
      <c r="A1" s="505" t="s">
        <v>182</v>
      </c>
      <c r="B1" s="505"/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  <c r="T1" s="505"/>
      <c r="U1" s="505"/>
      <c r="V1" s="505"/>
      <c r="W1" s="505"/>
      <c r="X1" s="505"/>
      <c r="Y1" s="505"/>
      <c r="Z1" s="505"/>
      <c r="AA1" s="505"/>
      <c r="AB1" s="505"/>
      <c r="AC1" s="505"/>
      <c r="AD1" s="505"/>
      <c r="AE1" s="505"/>
      <c r="AF1" s="505"/>
      <c r="AG1" s="505"/>
      <c r="AH1" s="505"/>
      <c r="AI1" s="505"/>
      <c r="AJ1" s="505"/>
      <c r="AK1" s="505"/>
      <c r="AL1" s="505"/>
      <c r="AM1" s="505"/>
      <c r="AN1" s="505"/>
      <c r="AO1" s="505"/>
      <c r="AP1" s="505"/>
      <c r="AQ1" s="505"/>
      <c r="AR1" s="505"/>
      <c r="AS1" s="505"/>
      <c r="AT1" s="505"/>
      <c r="AU1" s="505"/>
      <c r="AV1" s="505"/>
      <c r="AW1" s="505"/>
      <c r="AX1" s="505"/>
      <c r="AY1" s="505"/>
      <c r="AZ1" s="505"/>
      <c r="BA1" s="505"/>
      <c r="BB1" s="505"/>
    </row>
    <row r="2" spans="1:54" s="4" customFormat="1" ht="6.6" customHeight="1" thickBot="1">
      <c r="A2" s="107"/>
      <c r="B2" s="107"/>
      <c r="C2" s="273"/>
      <c r="D2" s="107"/>
      <c r="E2" s="273"/>
      <c r="F2" s="173"/>
      <c r="G2" s="173"/>
      <c r="H2" s="108"/>
      <c r="I2" s="173"/>
      <c r="J2" s="108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07"/>
      <c r="AD2" s="107"/>
      <c r="AE2" s="107"/>
      <c r="AF2" s="107"/>
      <c r="AG2" s="108"/>
      <c r="AH2" s="108"/>
      <c r="AI2" s="3"/>
      <c r="AJ2" s="3"/>
      <c r="AK2" s="3"/>
      <c r="AL2" s="3"/>
      <c r="AM2" s="3"/>
      <c r="AN2" s="3"/>
      <c r="AO2" s="3"/>
      <c r="AQ2" s="3"/>
      <c r="AS2" s="3"/>
      <c r="AU2" s="173"/>
      <c r="AV2" s="173"/>
      <c r="AW2" s="173"/>
      <c r="AX2" s="173"/>
    </row>
    <row r="3" spans="1:54" s="4" customFormat="1" ht="6.6" customHeight="1">
      <c r="A3" s="343"/>
      <c r="B3" s="343"/>
      <c r="C3" s="390"/>
      <c r="D3" s="343"/>
      <c r="E3" s="390"/>
      <c r="F3" s="344"/>
      <c r="G3" s="344"/>
      <c r="H3" s="345"/>
      <c r="I3" s="344"/>
      <c r="J3" s="345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4"/>
      <c r="X3" s="344"/>
      <c r="Y3" s="344"/>
      <c r="Z3" s="344"/>
      <c r="AA3" s="344"/>
      <c r="AB3" s="344"/>
      <c r="AC3" s="343"/>
      <c r="AD3" s="343"/>
      <c r="AE3" s="343"/>
      <c r="AF3" s="343"/>
      <c r="AG3" s="345"/>
      <c r="AH3" s="345"/>
      <c r="AI3" s="346"/>
      <c r="AJ3" s="346"/>
      <c r="AK3" s="346"/>
      <c r="AL3" s="346"/>
      <c r="AM3" s="346"/>
      <c r="AN3" s="346"/>
      <c r="AO3" s="346"/>
      <c r="AP3" s="346"/>
      <c r="AQ3" s="346"/>
      <c r="AR3" s="346"/>
      <c r="AS3" s="346"/>
      <c r="AT3" s="346"/>
      <c r="AU3" s="344"/>
      <c r="AV3" s="344"/>
      <c r="AW3" s="344"/>
      <c r="AX3" s="344"/>
      <c r="AY3" s="344"/>
      <c r="AZ3" s="344"/>
      <c r="BA3" s="344"/>
      <c r="BB3" s="344"/>
    </row>
    <row r="4" spans="1:54" s="4" customFormat="1" ht="12">
      <c r="A4" s="508" t="s">
        <v>68</v>
      </c>
      <c r="B4" s="506" t="s">
        <v>114</v>
      </c>
      <c r="C4" s="506"/>
      <c r="D4" s="506"/>
      <c r="E4" s="506"/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  <c r="U4" s="506"/>
      <c r="V4" s="506"/>
      <c r="W4" s="506"/>
      <c r="X4" s="506"/>
      <c r="Y4" s="506"/>
      <c r="Z4" s="506"/>
      <c r="AA4" s="506"/>
      <c r="AB4" s="506"/>
      <c r="AC4" s="506"/>
      <c r="AD4" s="506"/>
      <c r="AE4" s="506"/>
      <c r="AF4" s="506"/>
      <c r="AG4" s="506"/>
      <c r="AH4" s="506"/>
      <c r="AI4" s="506"/>
      <c r="AJ4" s="506"/>
      <c r="AK4" s="506"/>
      <c r="AL4" s="506"/>
      <c r="AM4" s="506"/>
      <c r="AN4" s="506"/>
      <c r="AO4" s="506"/>
      <c r="AP4" s="506"/>
      <c r="AQ4" s="506"/>
      <c r="AR4" s="506"/>
      <c r="AS4" s="506"/>
      <c r="AT4" s="506"/>
      <c r="AU4" s="506"/>
      <c r="AV4" s="506"/>
      <c r="AW4" s="506"/>
      <c r="AX4" s="506"/>
      <c r="AY4" s="506"/>
      <c r="AZ4" s="506"/>
      <c r="BA4" s="506"/>
      <c r="BB4" s="506"/>
    </row>
    <row r="5" spans="1:54" s="4" customFormat="1" ht="6.6" customHeight="1">
      <c r="A5" s="508"/>
      <c r="B5" s="347"/>
      <c r="C5" s="350"/>
      <c r="D5" s="347"/>
      <c r="E5" s="350"/>
      <c r="F5" s="350"/>
      <c r="G5" s="350"/>
      <c r="H5" s="347"/>
      <c r="I5" s="350"/>
      <c r="J5" s="347"/>
      <c r="K5" s="350"/>
      <c r="L5" s="350"/>
      <c r="M5" s="350"/>
      <c r="N5" s="350"/>
      <c r="O5" s="350"/>
      <c r="P5" s="350"/>
      <c r="Q5" s="350"/>
      <c r="R5" s="350"/>
      <c r="S5" s="350"/>
      <c r="T5" s="350"/>
      <c r="U5" s="350"/>
      <c r="V5" s="350"/>
      <c r="W5" s="350"/>
      <c r="X5" s="350"/>
      <c r="Y5" s="350"/>
      <c r="Z5" s="350"/>
      <c r="AA5" s="350"/>
      <c r="AB5" s="350"/>
      <c r="AC5" s="347"/>
      <c r="AD5" s="347"/>
      <c r="AE5" s="347"/>
      <c r="AF5" s="347"/>
      <c r="AG5" s="347"/>
      <c r="AH5" s="347"/>
      <c r="AI5" s="351"/>
      <c r="AJ5" s="351"/>
      <c r="AK5" s="351"/>
      <c r="AL5" s="351"/>
      <c r="AM5" s="351"/>
      <c r="AN5" s="351"/>
      <c r="AO5" s="351"/>
      <c r="AP5" s="352"/>
      <c r="AQ5" s="351"/>
      <c r="AR5" s="352"/>
      <c r="AS5" s="351"/>
      <c r="AT5" s="352"/>
      <c r="AU5" s="350"/>
      <c r="AV5" s="350"/>
      <c r="AW5" s="350"/>
      <c r="AX5" s="350"/>
      <c r="AY5" s="455"/>
      <c r="AZ5" s="455"/>
      <c r="BA5" s="455"/>
      <c r="BB5" s="455"/>
    </row>
    <row r="6" spans="1:54" s="4" customFormat="1" ht="6.6" customHeight="1">
      <c r="A6" s="508"/>
      <c r="B6" s="353"/>
      <c r="C6" s="356"/>
      <c r="D6" s="353"/>
      <c r="E6" s="356"/>
      <c r="F6" s="356"/>
      <c r="G6" s="356"/>
      <c r="H6" s="353"/>
      <c r="I6" s="356"/>
      <c r="J6" s="353"/>
      <c r="K6" s="356"/>
      <c r="L6" s="356"/>
      <c r="M6" s="356"/>
      <c r="N6" s="356"/>
      <c r="O6" s="356"/>
      <c r="P6" s="356"/>
      <c r="Q6" s="356"/>
      <c r="R6" s="356"/>
      <c r="S6" s="356"/>
      <c r="T6" s="356"/>
      <c r="U6" s="356"/>
      <c r="V6" s="356"/>
      <c r="W6" s="356"/>
      <c r="X6" s="356"/>
      <c r="Y6" s="356"/>
      <c r="Z6" s="356"/>
      <c r="AA6" s="356"/>
      <c r="AB6" s="356"/>
      <c r="AC6" s="353"/>
      <c r="AD6" s="353"/>
      <c r="AE6" s="353"/>
      <c r="AF6" s="353"/>
      <c r="AG6" s="353"/>
      <c r="AH6" s="353"/>
      <c r="AI6" s="357"/>
      <c r="AJ6" s="357"/>
      <c r="AK6" s="357"/>
      <c r="AL6" s="357"/>
      <c r="AM6" s="357"/>
      <c r="AN6" s="357"/>
      <c r="AO6" s="357"/>
      <c r="AP6" s="358"/>
      <c r="AQ6" s="357"/>
      <c r="AR6" s="358"/>
      <c r="AS6" s="357"/>
      <c r="AT6" s="358"/>
      <c r="AU6" s="356"/>
      <c r="AV6" s="356"/>
      <c r="AW6" s="356"/>
      <c r="AX6" s="356"/>
      <c r="AY6" s="453"/>
      <c r="AZ6" s="453"/>
      <c r="BA6" s="453"/>
      <c r="BB6" s="453"/>
    </row>
    <row r="7" spans="1:54" s="4" customFormat="1" ht="12" customHeight="1">
      <c r="A7" s="508"/>
      <c r="B7" s="501" t="s">
        <v>105</v>
      </c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499"/>
      <c r="AA7" s="499"/>
      <c r="AB7" s="451"/>
      <c r="AC7" s="501" t="s">
        <v>106</v>
      </c>
      <c r="AD7" s="501"/>
      <c r="AE7" s="501"/>
      <c r="AF7" s="501"/>
      <c r="AG7" s="501"/>
      <c r="AH7" s="501"/>
      <c r="AI7" s="501"/>
      <c r="AJ7" s="501"/>
      <c r="AK7" s="501"/>
      <c r="AL7" s="501"/>
      <c r="AM7" s="501"/>
      <c r="AN7" s="501"/>
      <c r="AO7" s="501"/>
      <c r="AP7" s="501"/>
      <c r="AQ7" s="501"/>
      <c r="AR7" s="501"/>
      <c r="AS7" s="501"/>
      <c r="AT7" s="501"/>
      <c r="AU7" s="501"/>
      <c r="AV7" s="501"/>
      <c r="AW7" s="501"/>
      <c r="AX7" s="501"/>
      <c r="AY7" s="501"/>
      <c r="AZ7" s="501"/>
      <c r="BA7" s="501"/>
      <c r="BB7" s="501"/>
    </row>
    <row r="8" spans="1:54" s="4" customFormat="1" ht="6.6" customHeight="1">
      <c r="A8" s="508"/>
      <c r="B8" s="352"/>
      <c r="C8" s="359"/>
      <c r="D8" s="352"/>
      <c r="E8" s="360"/>
      <c r="F8" s="361"/>
      <c r="G8" s="360"/>
      <c r="H8" s="351"/>
      <c r="I8" s="360"/>
      <c r="J8" s="351"/>
      <c r="K8" s="360"/>
      <c r="L8" s="362"/>
      <c r="M8" s="362"/>
      <c r="N8" s="362"/>
      <c r="O8" s="362"/>
      <c r="P8" s="362"/>
      <c r="Q8" s="362"/>
      <c r="R8" s="362"/>
      <c r="S8" s="362"/>
      <c r="T8" s="360"/>
      <c r="U8" s="360"/>
      <c r="V8" s="360"/>
      <c r="W8" s="360"/>
      <c r="X8" s="360"/>
      <c r="Y8" s="360"/>
      <c r="Z8" s="360"/>
      <c r="AA8" s="360"/>
      <c r="AB8" s="362"/>
      <c r="AC8" s="352"/>
      <c r="AD8" s="352"/>
      <c r="AE8" s="352"/>
      <c r="AF8" s="352"/>
      <c r="AG8" s="352"/>
      <c r="AH8" s="352"/>
      <c r="AI8" s="352"/>
      <c r="AJ8" s="352"/>
      <c r="AK8" s="352"/>
      <c r="AL8" s="352"/>
      <c r="AM8" s="352"/>
      <c r="AN8" s="352"/>
      <c r="AO8" s="352"/>
      <c r="AP8" s="352"/>
      <c r="AQ8" s="352"/>
      <c r="AR8" s="352"/>
      <c r="AS8" s="352"/>
      <c r="AT8" s="352"/>
      <c r="AU8" s="360"/>
      <c r="AV8" s="360"/>
      <c r="AW8" s="360"/>
      <c r="AX8" s="360"/>
      <c r="AY8" s="455"/>
      <c r="AZ8" s="455"/>
      <c r="BA8" s="455"/>
      <c r="BB8" s="455"/>
    </row>
    <row r="9" spans="1:54" s="4" customFormat="1" ht="6.6" customHeight="1">
      <c r="A9" s="508"/>
      <c r="B9" s="363"/>
      <c r="C9" s="364"/>
      <c r="D9" s="363"/>
      <c r="E9" s="362"/>
      <c r="F9" s="365"/>
      <c r="G9" s="362"/>
      <c r="H9" s="363"/>
      <c r="I9" s="362"/>
      <c r="J9" s="363"/>
      <c r="K9" s="366"/>
      <c r="L9" s="367"/>
      <c r="M9" s="368"/>
      <c r="N9" s="368"/>
      <c r="O9" s="368"/>
      <c r="P9" s="368"/>
      <c r="Q9" s="368"/>
      <c r="R9" s="368"/>
      <c r="S9" s="368"/>
      <c r="T9" s="366"/>
      <c r="U9" s="366"/>
      <c r="V9" s="366"/>
      <c r="W9" s="366"/>
      <c r="X9" s="366"/>
      <c r="Y9" s="366"/>
      <c r="Z9" s="366"/>
      <c r="AA9" s="366"/>
      <c r="AB9" s="366"/>
      <c r="AC9" s="363"/>
      <c r="AD9" s="363"/>
      <c r="AE9" s="363"/>
      <c r="AF9" s="363"/>
      <c r="AG9" s="363"/>
      <c r="AH9" s="363"/>
      <c r="AI9" s="363"/>
      <c r="AJ9" s="363"/>
      <c r="AK9" s="363"/>
      <c r="AL9" s="363"/>
      <c r="AM9" s="363"/>
      <c r="AN9" s="363"/>
      <c r="AO9" s="363"/>
      <c r="AP9" s="358"/>
      <c r="AQ9" s="363"/>
      <c r="AR9" s="358"/>
      <c r="AS9" s="363"/>
      <c r="AT9" s="358"/>
      <c r="AU9" s="366"/>
      <c r="AV9" s="366"/>
      <c r="AW9" s="366"/>
      <c r="AX9" s="366"/>
      <c r="AY9" s="366"/>
      <c r="AZ9" s="366"/>
      <c r="BA9" s="366"/>
      <c r="BB9" s="366"/>
    </row>
    <row r="10" spans="1:54" s="4" customFormat="1" ht="12">
      <c r="A10" s="508"/>
      <c r="B10" s="503">
        <v>2004</v>
      </c>
      <c r="C10" s="503"/>
      <c r="D10" s="503">
        <v>2005</v>
      </c>
      <c r="E10" s="503"/>
      <c r="F10" s="503">
        <v>2006</v>
      </c>
      <c r="G10" s="503"/>
      <c r="H10" s="503">
        <v>2007</v>
      </c>
      <c r="I10" s="503"/>
      <c r="J10" s="503">
        <v>2008</v>
      </c>
      <c r="K10" s="503"/>
      <c r="L10" s="503">
        <v>2009</v>
      </c>
      <c r="M10" s="503"/>
      <c r="N10" s="503">
        <v>2010</v>
      </c>
      <c r="O10" s="503"/>
      <c r="P10" s="503">
        <v>2011</v>
      </c>
      <c r="Q10" s="503"/>
      <c r="R10" s="503">
        <v>2012</v>
      </c>
      <c r="S10" s="503"/>
      <c r="T10" s="503">
        <v>2013</v>
      </c>
      <c r="U10" s="503"/>
      <c r="V10" s="503">
        <v>2014</v>
      </c>
      <c r="W10" s="503"/>
      <c r="X10" s="503">
        <v>2015</v>
      </c>
      <c r="Y10" s="503"/>
      <c r="Z10" s="503">
        <v>2016</v>
      </c>
      <c r="AA10" s="503"/>
      <c r="AB10" s="450"/>
      <c r="AC10" s="503">
        <v>2004</v>
      </c>
      <c r="AD10" s="503"/>
      <c r="AE10" s="503">
        <v>2005</v>
      </c>
      <c r="AF10" s="503"/>
      <c r="AG10" s="503">
        <v>2006</v>
      </c>
      <c r="AH10" s="503"/>
      <c r="AI10" s="503">
        <v>2007</v>
      </c>
      <c r="AJ10" s="503"/>
      <c r="AK10" s="503">
        <v>2008</v>
      </c>
      <c r="AL10" s="503"/>
      <c r="AM10" s="415">
        <v>2009</v>
      </c>
      <c r="AN10" s="415"/>
      <c r="AO10" s="503">
        <v>2010</v>
      </c>
      <c r="AP10" s="503"/>
      <c r="AQ10" s="503">
        <v>2011</v>
      </c>
      <c r="AR10" s="503"/>
      <c r="AS10" s="503">
        <v>2012</v>
      </c>
      <c r="AT10" s="503"/>
      <c r="AU10" s="503">
        <v>2013</v>
      </c>
      <c r="AV10" s="503"/>
      <c r="AW10" s="503">
        <v>2014</v>
      </c>
      <c r="AX10" s="503"/>
      <c r="AY10" s="503">
        <v>2015</v>
      </c>
      <c r="AZ10" s="503"/>
      <c r="BA10" s="503">
        <v>2016</v>
      </c>
      <c r="BB10" s="503"/>
    </row>
    <row r="11" spans="1:54" s="4" customFormat="1" ht="6.6" customHeight="1">
      <c r="A11" s="370"/>
      <c r="B11" s="371"/>
      <c r="C11" s="361"/>
      <c r="D11" s="371"/>
      <c r="E11" s="361"/>
      <c r="F11" s="361"/>
      <c r="G11" s="361"/>
      <c r="H11" s="371"/>
      <c r="I11" s="361"/>
      <c r="J11" s="37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1"/>
      <c r="AC11" s="371"/>
      <c r="AD11" s="371"/>
      <c r="AE11" s="371"/>
      <c r="AF11" s="371"/>
      <c r="AG11" s="371"/>
      <c r="AH11" s="371"/>
      <c r="AI11" s="371"/>
      <c r="AJ11" s="371"/>
      <c r="AK11" s="371"/>
      <c r="AL11" s="371"/>
      <c r="AM11" s="371"/>
      <c r="AN11" s="371"/>
      <c r="AO11" s="371"/>
      <c r="AP11" s="352"/>
      <c r="AQ11" s="371"/>
      <c r="AR11" s="352"/>
      <c r="AS11" s="371"/>
      <c r="AT11" s="352"/>
      <c r="AU11" s="361"/>
      <c r="AV11" s="361"/>
      <c r="AW11" s="361"/>
      <c r="AX11" s="361"/>
      <c r="AY11" s="361"/>
      <c r="AZ11" s="361"/>
      <c r="BA11" s="361"/>
      <c r="BB11" s="361"/>
    </row>
    <row r="12" spans="1:54" s="22" customFormat="1" ht="6.6" customHeight="1">
      <c r="A12" s="112"/>
      <c r="B12" s="113"/>
      <c r="C12" s="140"/>
      <c r="D12" s="113"/>
      <c r="E12" s="140"/>
      <c r="F12" s="140"/>
      <c r="G12" s="140"/>
      <c r="H12" s="113"/>
      <c r="I12" s="140"/>
      <c r="J12" s="113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13"/>
      <c r="AD12" s="113"/>
      <c r="AE12" s="113"/>
      <c r="AF12" s="113"/>
      <c r="AG12" s="113"/>
      <c r="AH12" s="113"/>
      <c r="AI12" s="28"/>
      <c r="AJ12" s="28"/>
      <c r="AK12" s="28"/>
      <c r="AL12" s="28"/>
      <c r="AM12" s="28"/>
      <c r="AN12" s="28"/>
      <c r="AO12" s="28"/>
      <c r="AQ12" s="28"/>
      <c r="AS12" s="28"/>
      <c r="AU12" s="140"/>
      <c r="AV12" s="140"/>
      <c r="AW12" s="140"/>
      <c r="AX12" s="140"/>
    </row>
    <row r="13" spans="1:54" s="38" customFormat="1" ht="12">
      <c r="A13" s="379" t="s">
        <v>107</v>
      </c>
      <c r="B13" s="372">
        <v>217523</v>
      </c>
      <c r="C13" s="373"/>
      <c r="D13" s="372">
        <v>196626</v>
      </c>
      <c r="E13" s="389"/>
      <c r="F13" s="372">
        <v>150046.31860008455</v>
      </c>
      <c r="G13" s="377"/>
      <c r="H13" s="417">
        <v>187780.82992972626</v>
      </c>
      <c r="I13" s="389"/>
      <c r="J13" s="413">
        <v>204873.02502965103</v>
      </c>
      <c r="K13" s="389"/>
      <c r="L13" s="413">
        <v>279694.45793849812</v>
      </c>
      <c r="M13" s="389"/>
      <c r="N13" s="413">
        <v>264962.54666628939</v>
      </c>
      <c r="O13" s="389"/>
      <c r="P13" s="413">
        <v>204013.87552154157</v>
      </c>
      <c r="Q13" s="389"/>
      <c r="R13" s="413">
        <v>181890</v>
      </c>
      <c r="S13" s="389"/>
      <c r="T13" s="413">
        <f>T15</f>
        <v>200710.71623886281</v>
      </c>
      <c r="U13" s="413"/>
      <c r="V13" s="413">
        <f t="shared" ref="V13:Z13" si="0">V15</f>
        <v>170378.48834999997</v>
      </c>
      <c r="W13" s="413"/>
      <c r="X13" s="413">
        <f t="shared" si="0"/>
        <v>141728.12</v>
      </c>
      <c r="Y13" s="413"/>
      <c r="Z13" s="413">
        <f t="shared" si="0"/>
        <v>170497.55056999999</v>
      </c>
      <c r="AA13" s="389"/>
      <c r="AB13" s="389"/>
      <c r="AC13" s="376"/>
      <c r="AD13" s="376"/>
      <c r="AE13" s="376"/>
      <c r="AF13" s="377"/>
      <c r="AG13" s="377"/>
      <c r="AH13" s="377"/>
      <c r="AI13" s="377"/>
      <c r="AJ13" s="377"/>
      <c r="AK13" s="377"/>
      <c r="AL13" s="377"/>
      <c r="AM13" s="377"/>
      <c r="AN13" s="377"/>
      <c r="AO13" s="377"/>
      <c r="AP13" s="378"/>
      <c r="AQ13" s="377"/>
      <c r="AR13" s="378"/>
      <c r="AS13" s="377"/>
      <c r="AT13" s="378"/>
      <c r="AU13" s="389"/>
      <c r="AV13" s="389"/>
      <c r="AW13" s="389"/>
      <c r="AX13" s="389"/>
      <c r="AY13" s="383"/>
      <c r="AZ13" s="383"/>
      <c r="BA13" s="383"/>
      <c r="BB13" s="383"/>
    </row>
    <row r="14" spans="1:54" s="4" customFormat="1" ht="6.6" customHeight="1">
      <c r="B14" s="207"/>
      <c r="C14" s="165"/>
      <c r="D14" s="207"/>
      <c r="E14" s="165"/>
      <c r="F14" s="174"/>
      <c r="G14" s="16"/>
      <c r="H14" s="202"/>
      <c r="I14" s="174"/>
      <c r="J14" s="211"/>
      <c r="K14" s="174"/>
      <c r="L14" s="211"/>
      <c r="M14" s="174"/>
      <c r="N14" s="211"/>
      <c r="O14" s="174"/>
      <c r="P14" s="211"/>
      <c r="Q14" s="174"/>
      <c r="R14" s="211"/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62"/>
      <c r="AD14" s="62"/>
      <c r="AE14" s="62"/>
      <c r="AF14" s="62"/>
      <c r="AG14" s="16"/>
      <c r="AH14" s="16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174"/>
      <c r="AV14" s="174"/>
      <c r="AW14" s="174"/>
      <c r="AX14" s="174"/>
    </row>
    <row r="15" spans="1:54" s="38" customFormat="1" ht="12">
      <c r="A15" s="45" t="s">
        <v>0</v>
      </c>
      <c r="B15" s="201">
        <v>217523</v>
      </c>
      <c r="C15" s="182"/>
      <c r="D15" s="201">
        <v>196626</v>
      </c>
      <c r="E15" s="182"/>
      <c r="F15" s="198">
        <v>150046.31860008455</v>
      </c>
      <c r="G15" s="35"/>
      <c r="H15" s="201">
        <v>187780.82992972626</v>
      </c>
      <c r="I15" s="175"/>
      <c r="J15" s="209">
        <v>204873.02502965103</v>
      </c>
      <c r="K15" s="175"/>
      <c r="L15" s="209">
        <v>279694.45793849812</v>
      </c>
      <c r="M15" s="175"/>
      <c r="N15" s="209">
        <v>264962.54666628939</v>
      </c>
      <c r="O15" s="175"/>
      <c r="P15" s="209">
        <v>204013.87552154157</v>
      </c>
      <c r="Q15" s="175"/>
      <c r="R15" s="209">
        <v>181890</v>
      </c>
      <c r="S15" s="175"/>
      <c r="T15" s="209">
        <f>SUM(T16:T17)</f>
        <v>200710.71623886281</v>
      </c>
      <c r="U15" s="209"/>
      <c r="V15" s="209">
        <f t="shared" ref="V15:Z15" si="1">SUM(V16:V17)</f>
        <v>170378.48834999997</v>
      </c>
      <c r="W15" s="209"/>
      <c r="X15" s="209">
        <f t="shared" si="1"/>
        <v>141728.12</v>
      </c>
      <c r="Y15" s="209"/>
      <c r="Z15" s="209">
        <f t="shared" si="1"/>
        <v>170497.55056999999</v>
      </c>
      <c r="AA15" s="175"/>
      <c r="AB15" s="175"/>
      <c r="AC15" s="214">
        <v>100</v>
      </c>
      <c r="AD15" s="214"/>
      <c r="AE15" s="214">
        <v>100</v>
      </c>
      <c r="AF15" s="214"/>
      <c r="AG15" s="214">
        <v>100</v>
      </c>
      <c r="AH15" s="214"/>
      <c r="AI15" s="214">
        <v>100</v>
      </c>
      <c r="AJ15" s="214"/>
      <c r="AK15" s="214">
        <v>100</v>
      </c>
      <c r="AL15" s="214"/>
      <c r="AM15" s="214">
        <v>100</v>
      </c>
      <c r="AN15" s="214"/>
      <c r="AO15" s="214">
        <v>100</v>
      </c>
      <c r="AP15" s="67"/>
      <c r="AQ15" s="214">
        <v>100</v>
      </c>
      <c r="AR15" s="67"/>
      <c r="AS15" s="214">
        <v>100</v>
      </c>
      <c r="AT15" s="67"/>
      <c r="AU15" s="214">
        <f>SUM(AU16:AU17)</f>
        <v>99.999999999999986</v>
      </c>
      <c r="AV15" s="214"/>
      <c r="AW15" s="214">
        <f t="shared" ref="AW15:BA15" si="2">SUM(AW16:AW17)</f>
        <v>99.999999999999986</v>
      </c>
      <c r="AX15" s="214"/>
      <c r="AY15" s="214">
        <f t="shared" si="2"/>
        <v>100</v>
      </c>
      <c r="AZ15" s="214"/>
      <c r="BA15" s="214">
        <f t="shared" si="2"/>
        <v>100.00000000000001</v>
      </c>
    </row>
    <row r="16" spans="1:54" s="4" customFormat="1" ht="12">
      <c r="A16" s="76" t="s">
        <v>82</v>
      </c>
      <c r="B16" s="197">
        <v>156248</v>
      </c>
      <c r="C16" s="150"/>
      <c r="D16" s="197">
        <v>128716</v>
      </c>
      <c r="E16" s="174"/>
      <c r="F16" s="197">
        <v>89179.581709832579</v>
      </c>
      <c r="G16" s="17"/>
      <c r="H16" s="200">
        <v>116021.53939089899</v>
      </c>
      <c r="I16" s="176"/>
      <c r="J16" s="200">
        <v>119738.5052910971</v>
      </c>
      <c r="K16" s="176"/>
      <c r="L16" s="200">
        <v>164858.62020222563</v>
      </c>
      <c r="M16" s="176"/>
      <c r="N16" s="200">
        <v>148765.29864861848</v>
      </c>
      <c r="O16" s="176"/>
      <c r="P16" s="200">
        <v>121915.91169554708</v>
      </c>
      <c r="Q16" s="176"/>
      <c r="R16" s="200">
        <v>116388</v>
      </c>
      <c r="S16" s="176"/>
      <c r="T16" s="200">
        <v>140810.50405706718</v>
      </c>
      <c r="U16" s="176"/>
      <c r="V16" s="200">
        <v>123001.32107699996</v>
      </c>
      <c r="W16" s="176"/>
      <c r="X16" s="200">
        <v>96906.55</v>
      </c>
      <c r="Y16" s="176"/>
      <c r="Z16" s="200">
        <v>105520.662</v>
      </c>
      <c r="AA16" s="176"/>
      <c r="AB16" s="176"/>
      <c r="AC16" s="217">
        <v>71.830565043696524</v>
      </c>
      <c r="AD16" s="217"/>
      <c r="AE16" s="217">
        <v>65.462349841831696</v>
      </c>
      <c r="AF16" s="227"/>
      <c r="AG16" s="220">
        <v>59.43470159206047</v>
      </c>
      <c r="AH16" s="220"/>
      <c r="AI16" s="220">
        <v>61.785614343230911</v>
      </c>
      <c r="AJ16" s="220"/>
      <c r="AK16" s="220">
        <v>58.445227366446836</v>
      </c>
      <c r="AL16" s="220"/>
      <c r="AM16" s="220">
        <v>58.942397864199478</v>
      </c>
      <c r="AN16" s="220"/>
      <c r="AO16" s="220">
        <v>56.145783817507954</v>
      </c>
      <c r="AP16" s="62"/>
      <c r="AQ16" s="220">
        <v>59.758637192632577</v>
      </c>
      <c r="AR16" s="62"/>
      <c r="AS16" s="217">
        <v>63.988124690747149</v>
      </c>
      <c r="AT16" s="62"/>
      <c r="AU16" s="217">
        <f>T16/$T$15*100</f>
        <v>70.155947173986817</v>
      </c>
      <c r="AV16" s="217"/>
      <c r="AW16" s="217">
        <f>V16/SUM($V$16:$V$17)*100</f>
        <v>72.19298766421997</v>
      </c>
      <c r="AX16" s="217"/>
      <c r="AY16" s="217">
        <f>X16/SUM($X$16:$X$17)*100</f>
        <v>68.374963274754506</v>
      </c>
      <c r="AZ16" s="217"/>
      <c r="BA16" s="217">
        <f>Z16/SUM($Z$16:$Z$17)*100</f>
        <v>61.889840438896584</v>
      </c>
    </row>
    <row r="17" spans="1:53" s="4" customFormat="1" ht="12">
      <c r="A17" s="76" t="s">
        <v>83</v>
      </c>
      <c r="B17" s="197">
        <v>61275</v>
      </c>
      <c r="C17" s="150"/>
      <c r="D17" s="197">
        <v>67910</v>
      </c>
      <c r="E17" s="174"/>
      <c r="F17" s="197">
        <v>60866.736890251967</v>
      </c>
      <c r="G17" s="17"/>
      <c r="H17" s="200">
        <v>71759.290538827248</v>
      </c>
      <c r="I17" s="176"/>
      <c r="J17" s="200">
        <v>85134.519738553936</v>
      </c>
      <c r="K17" s="176"/>
      <c r="L17" s="200">
        <v>114835.83773627247</v>
      </c>
      <c r="M17" s="176"/>
      <c r="N17" s="200">
        <v>116197.24801767091</v>
      </c>
      <c r="O17" s="176"/>
      <c r="P17" s="200">
        <v>82097.963825994491</v>
      </c>
      <c r="Q17" s="176"/>
      <c r="R17" s="200">
        <v>65502</v>
      </c>
      <c r="S17" s="176"/>
      <c r="T17" s="200">
        <v>59900.212181795614</v>
      </c>
      <c r="U17" s="176"/>
      <c r="V17" s="200">
        <v>47377.167273000014</v>
      </c>
      <c r="W17" s="176"/>
      <c r="X17" s="200">
        <v>44821.57</v>
      </c>
      <c r="Y17" s="176"/>
      <c r="Z17" s="200">
        <v>64976.888570000003</v>
      </c>
      <c r="AA17" s="176"/>
      <c r="AB17" s="176"/>
      <c r="AC17" s="217">
        <v>28.169434956303473</v>
      </c>
      <c r="AD17" s="217"/>
      <c r="AE17" s="217">
        <v>34.537650158168297</v>
      </c>
      <c r="AF17" s="227"/>
      <c r="AG17" s="220">
        <v>40.56529840793953</v>
      </c>
      <c r="AH17" s="220"/>
      <c r="AI17" s="220">
        <v>38.214385656769082</v>
      </c>
      <c r="AJ17" s="220"/>
      <c r="AK17" s="220">
        <v>41.554772633553156</v>
      </c>
      <c r="AL17" s="220"/>
      <c r="AM17" s="220">
        <v>41.057602135800515</v>
      </c>
      <c r="AN17" s="220"/>
      <c r="AO17" s="220">
        <v>43.854216182492038</v>
      </c>
      <c r="AP17" s="62"/>
      <c r="AQ17" s="220">
        <v>40.241362807367423</v>
      </c>
      <c r="AR17" s="62"/>
      <c r="AS17" s="217">
        <v>36.011875309252844</v>
      </c>
      <c r="AT17" s="62"/>
      <c r="AU17" s="217">
        <f>T17/$T$15*100</f>
        <v>29.844052826013172</v>
      </c>
      <c r="AV17" s="176"/>
      <c r="AW17" s="217">
        <f>V17/SUM($V$16:$V$17)*100</f>
        <v>27.807012335780019</v>
      </c>
      <c r="AX17" s="217"/>
      <c r="AY17" s="217">
        <f>X17/SUM($X$16:$X$17)*100</f>
        <v>31.625036725245494</v>
      </c>
      <c r="AZ17" s="217"/>
      <c r="BA17" s="217">
        <f>Z17/SUM($Z$16:$Z$17)*100</f>
        <v>38.11015956110343</v>
      </c>
    </row>
    <row r="18" spans="1:53" s="4" customFormat="1" ht="6.6" customHeight="1">
      <c r="A18" s="22"/>
      <c r="B18" s="200"/>
      <c r="C18" s="140"/>
      <c r="D18" s="200"/>
      <c r="E18" s="140"/>
      <c r="F18" s="200"/>
      <c r="G18" s="62"/>
      <c r="H18" s="207"/>
      <c r="I18" s="165"/>
      <c r="J18" s="200"/>
      <c r="K18" s="165"/>
      <c r="L18" s="200"/>
      <c r="M18" s="165"/>
      <c r="N18" s="200"/>
      <c r="O18" s="165"/>
      <c r="P18" s="200"/>
      <c r="Q18" s="165"/>
      <c r="R18" s="200"/>
      <c r="S18" s="165"/>
      <c r="T18" s="165"/>
      <c r="U18" s="165"/>
      <c r="V18" s="165"/>
      <c r="W18" s="165"/>
      <c r="X18" s="165"/>
      <c r="Y18" s="165"/>
      <c r="Z18" s="473"/>
      <c r="AA18" s="165"/>
      <c r="AB18" s="165"/>
      <c r="AC18" s="220"/>
      <c r="AD18" s="220"/>
      <c r="AE18" s="220"/>
      <c r="AF18" s="220"/>
      <c r="AG18" s="218"/>
      <c r="AH18" s="218"/>
      <c r="AI18" s="218"/>
      <c r="AJ18" s="218"/>
      <c r="AK18" s="218"/>
      <c r="AL18" s="218"/>
      <c r="AM18" s="218"/>
      <c r="AN18" s="218"/>
      <c r="AO18" s="218"/>
      <c r="AP18" s="62"/>
      <c r="AQ18" s="218"/>
      <c r="AR18" s="62"/>
      <c r="AS18" s="218"/>
      <c r="AT18" s="62"/>
      <c r="AU18" s="165"/>
      <c r="AV18" s="165"/>
      <c r="AW18" s="165"/>
      <c r="AX18" s="165"/>
    </row>
    <row r="19" spans="1:53" s="38" customFormat="1" ht="12">
      <c r="A19" s="34" t="s">
        <v>51</v>
      </c>
      <c r="B19" s="198">
        <v>217523</v>
      </c>
      <c r="C19" s="186"/>
      <c r="D19" s="198">
        <v>196626</v>
      </c>
      <c r="E19" s="175"/>
      <c r="F19" s="198">
        <v>150046.31860008457</v>
      </c>
      <c r="G19" s="35"/>
      <c r="H19" s="204">
        <v>187780.82992972605</v>
      </c>
      <c r="I19" s="175"/>
      <c r="J19" s="201">
        <v>204873.02502965074</v>
      </c>
      <c r="K19" s="175"/>
      <c r="L19" s="201">
        <v>279694.45793849841</v>
      </c>
      <c r="M19" s="175"/>
      <c r="N19" s="201">
        <v>264962.54666628904</v>
      </c>
      <c r="O19" s="175"/>
      <c r="P19" s="201">
        <v>204013.87552154154</v>
      </c>
      <c r="Q19" s="175"/>
      <c r="R19" s="201">
        <v>181890</v>
      </c>
      <c r="S19" s="175"/>
      <c r="T19" s="201">
        <f>SUM(T20:T26)</f>
        <v>200710.71623886292</v>
      </c>
      <c r="U19" s="201"/>
      <c r="V19" s="201">
        <f>SUM(V20:V26)</f>
        <v>170378.48835000003</v>
      </c>
      <c r="W19" s="201"/>
      <c r="X19" s="201">
        <f t="shared" ref="X19:Z19" si="3">SUM(X20:X26)</f>
        <v>141728</v>
      </c>
      <c r="Y19" s="201"/>
      <c r="Z19" s="201">
        <f t="shared" si="3"/>
        <v>170497.55053490002</v>
      </c>
      <c r="AA19" s="175"/>
      <c r="AB19" s="175"/>
      <c r="AC19" s="214">
        <v>100.00000000000001</v>
      </c>
      <c r="AD19" s="214"/>
      <c r="AE19" s="214">
        <v>100</v>
      </c>
      <c r="AF19" s="214"/>
      <c r="AG19" s="214">
        <v>100.00000000000001</v>
      </c>
      <c r="AH19" s="214"/>
      <c r="AI19" s="214">
        <v>99.999999999999886</v>
      </c>
      <c r="AJ19" s="214"/>
      <c r="AK19" s="214">
        <v>99.999999999999844</v>
      </c>
      <c r="AL19" s="214"/>
      <c r="AM19" s="214">
        <v>100.0000000000001</v>
      </c>
      <c r="AN19" s="214"/>
      <c r="AO19" s="214">
        <v>99.999999999999901</v>
      </c>
      <c r="AP19" s="67"/>
      <c r="AQ19" s="214">
        <v>99.999999999999957</v>
      </c>
      <c r="AR19" s="67"/>
      <c r="AS19" s="214">
        <v>100</v>
      </c>
      <c r="AT19" s="67"/>
      <c r="AU19" s="214">
        <f>SUM(AU20:AU25)</f>
        <v>99.999999999999986</v>
      </c>
      <c r="AV19" s="214"/>
      <c r="AW19" s="214">
        <f t="shared" ref="AW19:BA19" si="4">SUM(AW20:AW25)</f>
        <v>100.00000000000001</v>
      </c>
      <c r="AX19" s="214"/>
      <c r="AY19" s="214">
        <f t="shared" si="4"/>
        <v>99.999999999999986</v>
      </c>
      <c r="AZ19" s="214"/>
      <c r="BA19" s="214">
        <f t="shared" si="4"/>
        <v>99.999999999999972</v>
      </c>
    </row>
    <row r="20" spans="1:53" s="4" customFormat="1" ht="12">
      <c r="A20" s="330" t="s">
        <v>55</v>
      </c>
      <c r="B20" s="197">
        <v>29938</v>
      </c>
      <c r="C20" s="150"/>
      <c r="D20" s="197">
        <v>11995</v>
      </c>
      <c r="E20" s="174"/>
      <c r="F20" s="197">
        <v>14479.394912420488</v>
      </c>
      <c r="G20" s="32"/>
      <c r="H20" s="200">
        <v>15757.99632496579</v>
      </c>
      <c r="I20" s="176"/>
      <c r="J20" s="200">
        <v>17396.289562765287</v>
      </c>
      <c r="K20" s="176"/>
      <c r="L20" s="200">
        <v>30921.263298420075</v>
      </c>
      <c r="M20" s="176"/>
      <c r="N20" s="200">
        <v>29976.494081738627</v>
      </c>
      <c r="O20" s="176"/>
      <c r="P20" s="200">
        <v>19418.159176146477</v>
      </c>
      <c r="Q20" s="176"/>
      <c r="R20" s="200">
        <v>25625</v>
      </c>
      <c r="S20" s="176"/>
      <c r="T20" s="200">
        <v>28138.895206868776</v>
      </c>
      <c r="U20" s="176"/>
      <c r="V20" s="200">
        <v>18631.198537999993</v>
      </c>
      <c r="W20" s="176"/>
      <c r="X20" s="200">
        <v>11871</v>
      </c>
      <c r="Y20" s="176"/>
      <c r="Z20" s="200">
        <v>21026.728589999999</v>
      </c>
      <c r="AA20" s="176"/>
      <c r="AB20" s="176"/>
      <c r="AC20" s="216">
        <v>13.763142288401687</v>
      </c>
      <c r="AD20" s="217"/>
      <c r="AE20" s="216">
        <v>6.1004139839085365</v>
      </c>
      <c r="AF20" s="227"/>
      <c r="AG20" s="220">
        <v>9.6499501270751793</v>
      </c>
      <c r="AH20" s="220"/>
      <c r="AI20" s="220">
        <v>8.391695963247658</v>
      </c>
      <c r="AJ20" s="220"/>
      <c r="AK20" s="220">
        <v>8.491254307514394</v>
      </c>
      <c r="AL20" s="220"/>
      <c r="AM20" s="220">
        <v>11.0553721823188</v>
      </c>
      <c r="AN20" s="220"/>
      <c r="AO20" s="220">
        <v>11.313483531501877</v>
      </c>
      <c r="AP20" s="62"/>
      <c r="AQ20" s="220">
        <v>9.5180580862482245</v>
      </c>
      <c r="AR20" s="62"/>
      <c r="AS20" s="217">
        <v>14.088185166859091</v>
      </c>
      <c r="AT20" s="62"/>
      <c r="AU20" s="217">
        <f t="shared" ref="AU20:AU25" si="5">T20/($T$19-$T$26)*100</f>
        <v>14.035677842278135</v>
      </c>
      <c r="AV20" s="217"/>
      <c r="AW20" s="217">
        <f>V20/SUM($V$20:$V$25)*100</f>
        <v>10.935182439068747</v>
      </c>
      <c r="AX20" s="217"/>
      <c r="AY20" s="217">
        <f t="shared" ref="AY20:AY25" si="6">X20/SUM($X$20:$X$25)*100</f>
        <v>8.3759031384059597</v>
      </c>
      <c r="AZ20" s="217"/>
      <c r="BA20" s="217">
        <f>Z20/SUM($Z$20:$Z$25)*100</f>
        <v>12.347897877660301</v>
      </c>
    </row>
    <row r="21" spans="1:53" s="4" customFormat="1" ht="12">
      <c r="A21" s="330" t="s">
        <v>56</v>
      </c>
      <c r="B21" s="197">
        <v>68294</v>
      </c>
      <c r="C21" s="150"/>
      <c r="D21" s="197">
        <v>77486</v>
      </c>
      <c r="E21" s="174"/>
      <c r="F21" s="197">
        <v>47192.595184804937</v>
      </c>
      <c r="G21" s="32"/>
      <c r="H21" s="200">
        <v>70419.411483228949</v>
      </c>
      <c r="I21" s="176"/>
      <c r="J21" s="200">
        <v>68128.171839804709</v>
      </c>
      <c r="K21" s="176"/>
      <c r="L21" s="200">
        <v>92875.385371652563</v>
      </c>
      <c r="M21" s="176"/>
      <c r="N21" s="200">
        <v>86640.499691721998</v>
      </c>
      <c r="O21" s="176"/>
      <c r="P21" s="200">
        <v>77493.74829581118</v>
      </c>
      <c r="Q21" s="176"/>
      <c r="R21" s="200">
        <v>62903</v>
      </c>
      <c r="S21" s="176"/>
      <c r="T21" s="200">
        <v>65351.899140339934</v>
      </c>
      <c r="U21" s="176"/>
      <c r="V21" s="200">
        <v>54441.368342000016</v>
      </c>
      <c r="W21" s="176"/>
      <c r="X21" s="200">
        <v>51342</v>
      </c>
      <c r="Y21" s="176"/>
      <c r="Z21" s="200">
        <v>53784.607920000002</v>
      </c>
      <c r="AA21" s="176"/>
      <c r="AB21" s="176"/>
      <c r="AC21" s="216">
        <v>31.39622016982112</v>
      </c>
      <c r="AD21" s="217"/>
      <c r="AE21" s="216">
        <v>39.407809750490777</v>
      </c>
      <c r="AF21" s="227"/>
      <c r="AG21" s="220">
        <v>31.452018033568969</v>
      </c>
      <c r="AH21" s="220"/>
      <c r="AI21" s="220">
        <v>37.500852195393001</v>
      </c>
      <c r="AJ21" s="220"/>
      <c r="AK21" s="220">
        <v>33.253851662484408</v>
      </c>
      <c r="AL21" s="220"/>
      <c r="AM21" s="220">
        <v>33.206015612963945</v>
      </c>
      <c r="AN21" s="220"/>
      <c r="AO21" s="220">
        <v>32.699149665421409</v>
      </c>
      <c r="AP21" s="62"/>
      <c r="AQ21" s="220">
        <v>37.984547912589754</v>
      </c>
      <c r="AR21" s="62"/>
      <c r="AS21" s="217">
        <v>34.582989719060969</v>
      </c>
      <c r="AT21" s="62"/>
      <c r="AU21" s="217">
        <f t="shared" si="5"/>
        <v>32.597520121932853</v>
      </c>
      <c r="AV21" s="176"/>
      <c r="AW21" s="217">
        <f t="shared" ref="AW21:AW25" si="7">V21/SUM($V$20:$V$25)*100</f>
        <v>31.953193662666983</v>
      </c>
      <c r="AX21" s="217"/>
      <c r="AY21" s="217">
        <f t="shared" si="6"/>
        <v>36.225728155339802</v>
      </c>
      <c r="AZ21" s="217"/>
      <c r="BA21" s="217">
        <f t="shared" ref="BA21:BA25" si="8">Z21/SUM($Z$20:$Z$25)*100</f>
        <v>31.584886975808889</v>
      </c>
    </row>
    <row r="22" spans="1:53" s="4" customFormat="1" ht="12">
      <c r="A22" s="330" t="s">
        <v>57</v>
      </c>
      <c r="B22" s="197">
        <v>56311</v>
      </c>
      <c r="C22" s="150"/>
      <c r="D22" s="197">
        <v>68749</v>
      </c>
      <c r="E22" s="174"/>
      <c r="F22" s="197">
        <v>47628.186092448625</v>
      </c>
      <c r="G22" s="32"/>
      <c r="H22" s="200">
        <v>57290.553442195051</v>
      </c>
      <c r="I22" s="176"/>
      <c r="J22" s="200">
        <v>57199.406912242579</v>
      </c>
      <c r="K22" s="176"/>
      <c r="L22" s="200">
        <v>69409.137409281917</v>
      </c>
      <c r="M22" s="176"/>
      <c r="N22" s="200">
        <v>68901.090020921387</v>
      </c>
      <c r="O22" s="176"/>
      <c r="P22" s="200">
        <v>64028.180765310892</v>
      </c>
      <c r="Q22" s="176"/>
      <c r="R22" s="200">
        <v>39957</v>
      </c>
      <c r="S22" s="176"/>
      <c r="T22" s="200">
        <v>48704.403075779119</v>
      </c>
      <c r="U22" s="176"/>
      <c r="V22" s="200">
        <v>38102.397795000012</v>
      </c>
      <c r="W22" s="176"/>
      <c r="X22" s="200">
        <v>38043</v>
      </c>
      <c r="Y22" s="176"/>
      <c r="Z22" s="200">
        <v>34768.054640000002</v>
      </c>
      <c r="AA22" s="176"/>
      <c r="AB22" s="176"/>
      <c r="AC22" s="216">
        <v>25.88737742675487</v>
      </c>
      <c r="AD22" s="217"/>
      <c r="AE22" s="216">
        <v>34.964348560210759</v>
      </c>
      <c r="AF22" s="227"/>
      <c r="AG22" s="220">
        <v>31.742322328741086</v>
      </c>
      <c r="AH22" s="220"/>
      <c r="AI22" s="220">
        <v>30.509266288595622</v>
      </c>
      <c r="AJ22" s="220"/>
      <c r="AK22" s="220">
        <v>27.919442739698979</v>
      </c>
      <c r="AL22" s="220"/>
      <c r="AM22" s="220">
        <v>24.816057465301746</v>
      </c>
      <c r="AN22" s="220"/>
      <c r="AO22" s="220">
        <v>26.00408657292224</v>
      </c>
      <c r="AP22" s="62"/>
      <c r="AQ22" s="220">
        <v>31.384228450946829</v>
      </c>
      <c r="AR22" s="62"/>
      <c r="AS22" s="217">
        <v>21.967672769256144</v>
      </c>
      <c r="AT22" s="62"/>
      <c r="AU22" s="217">
        <f t="shared" si="5"/>
        <v>24.293750911202359</v>
      </c>
      <c r="AV22" s="176"/>
      <c r="AW22" s="217">
        <f t="shared" si="7"/>
        <v>22.363385286485322</v>
      </c>
      <c r="AX22" s="217"/>
      <c r="AY22" s="217">
        <f t="shared" si="6"/>
        <v>26.842261232783926</v>
      </c>
      <c r="AZ22" s="217"/>
      <c r="BA22" s="217">
        <f t="shared" si="8"/>
        <v>20.417459913560116</v>
      </c>
    </row>
    <row r="23" spans="1:53" s="4" customFormat="1" ht="12">
      <c r="A23" s="330" t="s">
        <v>58</v>
      </c>
      <c r="B23" s="197">
        <v>36400</v>
      </c>
      <c r="C23" s="150"/>
      <c r="D23" s="197">
        <v>29664</v>
      </c>
      <c r="E23" s="174"/>
      <c r="F23" s="197">
        <v>30992.766204108259</v>
      </c>
      <c r="G23" s="32"/>
      <c r="H23" s="200">
        <v>30661.796481246056</v>
      </c>
      <c r="I23" s="176"/>
      <c r="J23" s="200">
        <v>42281.578331258315</v>
      </c>
      <c r="K23" s="176"/>
      <c r="L23" s="200">
        <v>51198.693687611267</v>
      </c>
      <c r="M23" s="176"/>
      <c r="N23" s="200">
        <v>48413.976371509954</v>
      </c>
      <c r="O23" s="176"/>
      <c r="P23" s="200">
        <v>30961.889495754236</v>
      </c>
      <c r="Q23" s="176"/>
      <c r="R23" s="200">
        <v>32301</v>
      </c>
      <c r="S23" s="176"/>
      <c r="T23" s="200">
        <v>29746.92430760185</v>
      </c>
      <c r="U23" s="176"/>
      <c r="V23" s="200">
        <v>30014.576189000021</v>
      </c>
      <c r="W23" s="176"/>
      <c r="X23" s="200">
        <v>23302</v>
      </c>
      <c r="Y23" s="176"/>
      <c r="Z23" s="200">
        <v>29298.400860000002</v>
      </c>
      <c r="AA23" s="176"/>
      <c r="AB23" s="176"/>
      <c r="AC23" s="216">
        <v>16.733862626021157</v>
      </c>
      <c r="AD23" s="217"/>
      <c r="AE23" s="216">
        <v>15.086509413810992</v>
      </c>
      <c r="AF23" s="227"/>
      <c r="AG23" s="220">
        <v>20.655465920968481</v>
      </c>
      <c r="AH23" s="220"/>
      <c r="AI23" s="220">
        <v>16.328501952366867</v>
      </c>
      <c r="AJ23" s="220"/>
      <c r="AK23" s="220">
        <v>20.637943099214233</v>
      </c>
      <c r="AL23" s="220"/>
      <c r="AM23" s="220">
        <v>18.305222800971382</v>
      </c>
      <c r="AN23" s="220"/>
      <c r="AO23" s="220">
        <v>18.272007489604025</v>
      </c>
      <c r="AP23" s="62"/>
      <c r="AQ23" s="220">
        <v>15.176364556873001</v>
      </c>
      <c r="AR23" s="62"/>
      <c r="AS23" s="217">
        <v>17.758535378525483</v>
      </c>
      <c r="AT23" s="62"/>
      <c r="AU23" s="217">
        <f t="shared" si="5"/>
        <v>14.837762581318934</v>
      </c>
      <c r="AV23" s="176"/>
      <c r="AW23" s="217">
        <f t="shared" si="7"/>
        <v>17.616411836770482</v>
      </c>
      <c r="AX23" s="217"/>
      <c r="AY23" s="217">
        <f t="shared" si="6"/>
        <v>16.441352449762924</v>
      </c>
      <c r="AZ23" s="217"/>
      <c r="BA23" s="217">
        <f t="shared" si="8"/>
        <v>17.205418344063705</v>
      </c>
    </row>
    <row r="24" spans="1:53" s="4" customFormat="1" ht="12">
      <c r="A24" s="330" t="s">
        <v>59</v>
      </c>
      <c r="B24" s="197">
        <v>22808</v>
      </c>
      <c r="C24" s="150"/>
      <c r="D24" s="197">
        <v>5838</v>
      </c>
      <c r="E24" s="174"/>
      <c r="F24" s="197">
        <v>6063.7075899843549</v>
      </c>
      <c r="G24" s="32"/>
      <c r="H24" s="200">
        <v>9517.12785181037</v>
      </c>
      <c r="I24" s="176"/>
      <c r="J24" s="200">
        <v>13974.907288167271</v>
      </c>
      <c r="K24" s="176"/>
      <c r="L24" s="200">
        <v>25657.189496642408</v>
      </c>
      <c r="M24" s="176"/>
      <c r="N24" s="200">
        <v>26685.091969920009</v>
      </c>
      <c r="O24" s="176"/>
      <c r="P24" s="200">
        <v>9388.0482241564878</v>
      </c>
      <c r="Q24" s="176"/>
      <c r="R24" s="200">
        <v>12976</v>
      </c>
      <c r="S24" s="176"/>
      <c r="T24" s="200">
        <v>16552.080076317594</v>
      </c>
      <c r="U24" s="176"/>
      <c r="V24" s="200">
        <v>19724.660143999998</v>
      </c>
      <c r="W24" s="176"/>
      <c r="X24" s="200">
        <v>10347</v>
      </c>
      <c r="Y24" s="176"/>
      <c r="Z24" s="200">
        <v>20711.729429999999</v>
      </c>
      <c r="AA24" s="176"/>
      <c r="AB24" s="176"/>
      <c r="AC24" s="216">
        <v>10.485327988304686</v>
      </c>
      <c r="AD24" s="217"/>
      <c r="AE24" s="216">
        <v>2.9690885233895825</v>
      </c>
      <c r="AF24" s="227"/>
      <c r="AG24" s="220">
        <v>4.0412238344519693</v>
      </c>
      <c r="AH24" s="220"/>
      <c r="AI24" s="220">
        <v>5.0682105598169906</v>
      </c>
      <c r="AJ24" s="220"/>
      <c r="AK24" s="220">
        <v>6.8212529619966791</v>
      </c>
      <c r="AL24" s="220"/>
      <c r="AM24" s="220">
        <v>9.1732920579656803</v>
      </c>
      <c r="AN24" s="220"/>
      <c r="AO24" s="220">
        <v>10.071269432479038</v>
      </c>
      <c r="AP24" s="62"/>
      <c r="AQ24" s="220">
        <v>4.6016714305126838</v>
      </c>
      <c r="AR24" s="62"/>
      <c r="AS24" s="217">
        <v>7.1339820770795539</v>
      </c>
      <c r="AT24" s="62"/>
      <c r="AU24" s="217">
        <f t="shared" si="5"/>
        <v>8.2561757262621462</v>
      </c>
      <c r="AV24" s="176"/>
      <c r="AW24" s="217">
        <f>V24/SUM($V$20:$V$25)*100</f>
        <v>11.576966279616599</v>
      </c>
      <c r="AX24" s="217"/>
      <c r="AY24" s="217">
        <f t="shared" si="6"/>
        <v>7.3006039738089861</v>
      </c>
      <c r="AZ24" s="217"/>
      <c r="BA24" s="217">
        <f t="shared" si="8"/>
        <v>12.162915347326097</v>
      </c>
    </row>
    <row r="25" spans="1:53" s="4" customFormat="1" ht="12">
      <c r="A25" s="330" t="s">
        <v>60</v>
      </c>
      <c r="B25" s="197">
        <v>3772</v>
      </c>
      <c r="C25" s="150"/>
      <c r="D25" s="197">
        <v>2894</v>
      </c>
      <c r="E25" s="140" t="s">
        <v>71</v>
      </c>
      <c r="F25" s="197">
        <v>3689.6686163179011</v>
      </c>
      <c r="G25" s="32"/>
      <c r="H25" s="200">
        <v>4133.944346279859</v>
      </c>
      <c r="I25" s="176"/>
      <c r="J25" s="200">
        <v>5892.6710954125865</v>
      </c>
      <c r="K25" s="176"/>
      <c r="L25" s="200">
        <v>9632.7886748901983</v>
      </c>
      <c r="M25" s="176"/>
      <c r="N25" s="200">
        <v>4345.3945304771059</v>
      </c>
      <c r="O25" s="176"/>
      <c r="P25" s="200">
        <v>2723.849564362245</v>
      </c>
      <c r="Q25" s="176"/>
      <c r="R25" s="200">
        <v>8128</v>
      </c>
      <c r="S25" s="176"/>
      <c r="T25" s="200">
        <v>11986.99705695565</v>
      </c>
      <c r="U25" s="176"/>
      <c r="V25" s="200">
        <v>9464.2873419999996</v>
      </c>
      <c r="W25" s="176"/>
      <c r="X25" s="200">
        <v>6823</v>
      </c>
      <c r="Y25" s="176"/>
      <c r="Z25" s="200">
        <v>10696.374980000001</v>
      </c>
      <c r="AA25" s="176"/>
      <c r="AB25" s="176"/>
      <c r="AC25" s="216">
        <v>1.7340695006964779</v>
      </c>
      <c r="AD25" s="217"/>
      <c r="AE25" s="216">
        <v>1.4718297681893544</v>
      </c>
      <c r="AF25" s="227"/>
      <c r="AG25" s="220">
        <v>2.4590197551943285</v>
      </c>
      <c r="AH25" s="220"/>
      <c r="AI25" s="220">
        <v>2.2014730405797636</v>
      </c>
      <c r="AJ25" s="220"/>
      <c r="AK25" s="220">
        <v>2.8762552290911634</v>
      </c>
      <c r="AL25" s="220"/>
      <c r="AM25" s="220">
        <v>3.4440398804785568</v>
      </c>
      <c r="AN25" s="220"/>
      <c r="AO25" s="220">
        <v>1.6400033080712992</v>
      </c>
      <c r="AP25" s="62"/>
      <c r="AQ25" s="220">
        <v>1.3351295628294837</v>
      </c>
      <c r="AR25" s="62"/>
      <c r="AS25" s="217">
        <v>4.4686348892187588</v>
      </c>
      <c r="AT25" s="62"/>
      <c r="AU25" s="217">
        <f t="shared" si="5"/>
        <v>5.9791128170055687</v>
      </c>
      <c r="AV25" s="176"/>
      <c r="AW25" s="217">
        <f t="shared" si="7"/>
        <v>5.5548604953918748</v>
      </c>
      <c r="AX25" s="217"/>
      <c r="AY25" s="217">
        <f t="shared" si="6"/>
        <v>4.8141510498983973</v>
      </c>
      <c r="AZ25" s="217"/>
      <c r="BA25" s="217">
        <f t="shared" si="8"/>
        <v>6.2814215415808894</v>
      </c>
    </row>
    <row r="26" spans="1:53" s="4" customFormat="1" ht="12">
      <c r="A26" s="79" t="s">
        <v>3</v>
      </c>
      <c r="B26" s="200">
        <v>0</v>
      </c>
      <c r="C26" s="150"/>
      <c r="D26" s="200">
        <v>0</v>
      </c>
      <c r="E26" s="174"/>
      <c r="F26" s="200">
        <v>0</v>
      </c>
      <c r="G26" s="174"/>
      <c r="H26" s="200">
        <v>0</v>
      </c>
      <c r="I26" s="174"/>
      <c r="J26" s="246">
        <v>0</v>
      </c>
      <c r="K26" s="174"/>
      <c r="L26" s="246">
        <v>0</v>
      </c>
      <c r="M26" s="174"/>
      <c r="N26" s="246">
        <v>0</v>
      </c>
      <c r="O26" s="176"/>
      <c r="P26" s="246">
        <v>0</v>
      </c>
      <c r="Q26" s="174"/>
      <c r="R26" s="246">
        <v>0</v>
      </c>
      <c r="S26" s="176"/>
      <c r="T26" s="200">
        <v>229.51737500000002</v>
      </c>
      <c r="U26" s="92" t="s">
        <v>71</v>
      </c>
      <c r="V26" s="246">
        <v>0</v>
      </c>
      <c r="W26" s="176"/>
      <c r="X26" s="246">
        <v>0</v>
      </c>
      <c r="Y26" s="176"/>
      <c r="Z26" s="200">
        <v>211.6541149</v>
      </c>
      <c r="AA26" s="176" t="s">
        <v>71</v>
      </c>
      <c r="AB26" s="176"/>
      <c r="AC26" s="200">
        <v>0</v>
      </c>
      <c r="AD26" s="150"/>
      <c r="AE26" s="200">
        <v>0</v>
      </c>
      <c r="AF26" s="174"/>
      <c r="AG26" s="200">
        <v>0</v>
      </c>
      <c r="AH26" s="174"/>
      <c r="AI26" s="200">
        <v>0</v>
      </c>
      <c r="AJ26" s="174"/>
      <c r="AK26" s="246">
        <v>0</v>
      </c>
      <c r="AL26" s="174"/>
      <c r="AM26" s="246">
        <v>0</v>
      </c>
      <c r="AN26" s="174"/>
      <c r="AO26" s="246">
        <v>0</v>
      </c>
      <c r="AP26" s="176"/>
      <c r="AQ26" s="246">
        <v>0</v>
      </c>
      <c r="AR26" s="174"/>
      <c r="AS26" s="246">
        <v>0</v>
      </c>
      <c r="AT26" s="62"/>
      <c r="AU26" s="246" t="s">
        <v>80</v>
      </c>
      <c r="AV26" s="176"/>
      <c r="AW26" s="246">
        <v>0</v>
      </c>
      <c r="AX26" s="246"/>
      <c r="AY26" s="246">
        <v>0</v>
      </c>
      <c r="AZ26" s="246"/>
      <c r="BA26" s="246" t="s">
        <v>80</v>
      </c>
    </row>
    <row r="27" spans="1:53" s="4" customFormat="1" ht="6.6" customHeight="1">
      <c r="A27" s="22"/>
      <c r="B27" s="197"/>
      <c r="C27" s="150"/>
      <c r="D27" s="200"/>
      <c r="E27" s="150"/>
      <c r="F27" s="200"/>
      <c r="G27" s="147"/>
      <c r="H27" s="201"/>
      <c r="I27" s="182"/>
      <c r="J27" s="200"/>
      <c r="K27" s="182"/>
      <c r="L27" s="200"/>
      <c r="M27" s="182"/>
      <c r="N27" s="200"/>
      <c r="O27" s="182"/>
      <c r="P27" s="200"/>
      <c r="Q27" s="182"/>
      <c r="R27" s="200"/>
      <c r="S27" s="182"/>
      <c r="T27" s="182"/>
      <c r="U27" s="182"/>
      <c r="V27" s="182"/>
      <c r="W27" s="182"/>
      <c r="X27" s="182"/>
      <c r="Y27" s="182"/>
      <c r="Z27" s="472"/>
      <c r="AA27" s="182"/>
      <c r="AB27" s="182"/>
      <c r="AC27" s="226"/>
      <c r="AD27" s="226"/>
      <c r="AE27" s="226"/>
      <c r="AF27" s="226"/>
      <c r="AG27" s="220"/>
      <c r="AH27" s="220"/>
      <c r="AI27" s="220"/>
      <c r="AJ27" s="220"/>
      <c r="AK27" s="220"/>
      <c r="AL27" s="220"/>
      <c r="AM27" s="220"/>
      <c r="AN27" s="220"/>
      <c r="AO27" s="220"/>
      <c r="AP27" s="65"/>
      <c r="AQ27" s="220"/>
      <c r="AR27" s="65"/>
      <c r="AS27" s="220"/>
      <c r="AT27" s="65"/>
      <c r="AU27" s="182"/>
      <c r="AV27" s="182"/>
      <c r="AW27" s="182"/>
      <c r="AX27" s="182"/>
    </row>
    <row r="28" spans="1:53" s="38" customFormat="1" ht="24">
      <c r="A28" s="64" t="s">
        <v>86</v>
      </c>
      <c r="B28" s="198">
        <v>217523</v>
      </c>
      <c r="C28" s="186"/>
      <c r="D28" s="198">
        <v>196626</v>
      </c>
      <c r="E28" s="175"/>
      <c r="F28" s="198">
        <v>150046.31860008431</v>
      </c>
      <c r="G28" s="35"/>
      <c r="H28" s="198">
        <v>187780.82992972652</v>
      </c>
      <c r="I28" s="175"/>
      <c r="J28" s="198">
        <v>204873.02502965144</v>
      </c>
      <c r="K28" s="175"/>
      <c r="L28" s="198">
        <v>279694.45793849888</v>
      </c>
      <c r="M28" s="175"/>
      <c r="N28" s="198">
        <v>264962.54666628951</v>
      </c>
      <c r="O28" s="175"/>
      <c r="P28" s="198">
        <v>204013.87552154218</v>
      </c>
      <c r="Q28" s="175"/>
      <c r="R28" s="198">
        <v>181890</v>
      </c>
      <c r="S28" s="175"/>
      <c r="T28" s="198">
        <f>SUM(T29:T31)</f>
        <v>200710.71623886365</v>
      </c>
      <c r="U28" s="198"/>
      <c r="V28" s="198">
        <f t="shared" ref="V28:Z28" si="9">SUM(V29:V31)</f>
        <v>170378.48834999988</v>
      </c>
      <c r="W28" s="198"/>
      <c r="X28" s="198">
        <f t="shared" si="9"/>
        <v>141728</v>
      </c>
      <c r="Y28" s="198"/>
      <c r="Z28" s="198">
        <f t="shared" si="9"/>
        <v>170497.55052809999</v>
      </c>
      <c r="AA28" s="175"/>
      <c r="AB28" s="175"/>
      <c r="AC28" s="214">
        <v>100</v>
      </c>
      <c r="AD28" s="214"/>
      <c r="AE28" s="214">
        <v>100</v>
      </c>
      <c r="AF28" s="214"/>
      <c r="AG28" s="214">
        <v>99.999999999999844</v>
      </c>
      <c r="AH28" s="214"/>
      <c r="AI28" s="214">
        <v>100.00000000000014</v>
      </c>
      <c r="AJ28" s="214"/>
      <c r="AK28" s="214">
        <v>100.0000000000002</v>
      </c>
      <c r="AL28" s="214"/>
      <c r="AM28" s="214">
        <v>100.00000000000027</v>
      </c>
      <c r="AN28" s="214"/>
      <c r="AO28" s="214">
        <v>100.00000000000004</v>
      </c>
      <c r="AP28" s="67"/>
      <c r="AQ28" s="214">
        <v>100.00000000000028</v>
      </c>
      <c r="AR28" s="67"/>
      <c r="AS28" s="214">
        <v>100</v>
      </c>
      <c r="AT28" s="67"/>
      <c r="AU28" s="214">
        <f>SUM(AU29:AU30)</f>
        <v>100</v>
      </c>
      <c r="AV28" s="214"/>
      <c r="AW28" s="214">
        <f t="shared" ref="AW28:BA28" si="10">SUM(AW29:AW30)</f>
        <v>100</v>
      </c>
      <c r="AX28" s="214"/>
      <c r="AY28" s="214">
        <f t="shared" si="10"/>
        <v>100</v>
      </c>
      <c r="AZ28" s="214"/>
      <c r="BA28" s="214">
        <f t="shared" si="10"/>
        <v>100</v>
      </c>
    </row>
    <row r="29" spans="1:53" s="4" customFormat="1" ht="12">
      <c r="A29" s="79" t="s">
        <v>84</v>
      </c>
      <c r="B29" s="197">
        <v>16164</v>
      </c>
      <c r="C29" s="140"/>
      <c r="D29" s="197">
        <v>2076</v>
      </c>
      <c r="E29" s="140" t="s">
        <v>71</v>
      </c>
      <c r="F29" s="197">
        <v>1920.2525965693394</v>
      </c>
      <c r="G29" s="30" t="s">
        <v>71</v>
      </c>
      <c r="H29" s="203">
        <v>4142.6624830119117</v>
      </c>
      <c r="I29" s="189"/>
      <c r="J29" s="200">
        <v>2874.0043442310316</v>
      </c>
      <c r="K29" s="189"/>
      <c r="L29" s="200">
        <v>1756.3791970591167</v>
      </c>
      <c r="M29" s="92" t="s">
        <v>71</v>
      </c>
      <c r="N29" s="200">
        <v>674.73706000000016</v>
      </c>
      <c r="O29" s="92" t="s">
        <v>71</v>
      </c>
      <c r="P29" s="200">
        <v>544.48079446117163</v>
      </c>
      <c r="Q29" s="92" t="s">
        <v>71</v>
      </c>
      <c r="R29" s="200">
        <v>1019</v>
      </c>
      <c r="S29" s="92" t="s">
        <v>71</v>
      </c>
      <c r="T29" s="200">
        <v>1492.0252541427765</v>
      </c>
      <c r="U29" s="92" t="s">
        <v>71</v>
      </c>
      <c r="V29" s="200">
        <v>4309.4218100000007</v>
      </c>
      <c r="W29" s="168" t="s">
        <v>71</v>
      </c>
      <c r="X29" s="200">
        <v>2581</v>
      </c>
      <c r="Y29" s="168" t="s">
        <v>71</v>
      </c>
      <c r="Z29" s="200">
        <v>258.6683281</v>
      </c>
      <c r="AA29" s="168" t="s">
        <v>71</v>
      </c>
      <c r="AB29" s="189"/>
      <c r="AC29" s="220">
        <v>7.4309383375551095</v>
      </c>
      <c r="AD29" s="220"/>
      <c r="AE29" s="220">
        <v>1.055811540691465</v>
      </c>
      <c r="AF29" s="243"/>
      <c r="AG29" s="220">
        <v>1.2797732156877173</v>
      </c>
      <c r="AH29" s="220"/>
      <c r="AI29" s="220">
        <v>2.2061157598260865</v>
      </c>
      <c r="AJ29" s="220"/>
      <c r="AK29" s="220">
        <v>1.4028222328513382</v>
      </c>
      <c r="AL29" s="220"/>
      <c r="AM29" s="220">
        <v>0.62796353206445221</v>
      </c>
      <c r="AN29" s="220"/>
      <c r="AO29" s="220">
        <v>0.25466562722007535</v>
      </c>
      <c r="AP29" s="62"/>
      <c r="AQ29" s="220">
        <v>0.26688419749355752</v>
      </c>
      <c r="AR29" s="62"/>
      <c r="AS29" s="236">
        <v>0.5603088021818502</v>
      </c>
      <c r="AT29" s="62"/>
      <c r="AU29" s="236">
        <f>T29/($T$28-$T$31)*100</f>
        <v>0.74337099787294536</v>
      </c>
      <c r="AV29" s="236"/>
      <c r="AW29" s="236">
        <f>V29/SUM($V$29:$V$30)*100</f>
        <v>2.5293227165787351</v>
      </c>
      <c r="AX29" s="236"/>
      <c r="AY29" s="236">
        <f>X29/SUM($X$29:$X$30)*100</f>
        <v>1.8210939263942201</v>
      </c>
      <c r="AZ29" s="236"/>
      <c r="BA29" s="236">
        <f>Z29/SUM($Z$29:$Z$30)*100</f>
        <v>0.15171380896605222</v>
      </c>
    </row>
    <row r="30" spans="1:53" s="4" customFormat="1" ht="12">
      <c r="A30" s="79" t="s">
        <v>85</v>
      </c>
      <c r="B30" s="197">
        <v>201359</v>
      </c>
      <c r="C30" s="140"/>
      <c r="D30" s="197">
        <v>194550</v>
      </c>
      <c r="E30" s="140"/>
      <c r="F30" s="197">
        <v>148126.06600351498</v>
      </c>
      <c r="G30" s="62"/>
      <c r="H30" s="203">
        <v>183638.16744671459</v>
      </c>
      <c r="I30" s="165"/>
      <c r="J30" s="200">
        <v>201999.0206854204</v>
      </c>
      <c r="K30" s="165"/>
      <c r="L30" s="200">
        <v>277938.07874143973</v>
      </c>
      <c r="M30" s="62"/>
      <c r="N30" s="200">
        <v>264275.45168962283</v>
      </c>
      <c r="O30" s="55"/>
      <c r="P30" s="200">
        <v>203469.394727081</v>
      </c>
      <c r="Q30" s="55"/>
      <c r="R30" s="200">
        <v>180845</v>
      </c>
      <c r="S30" s="55"/>
      <c r="T30" s="200">
        <v>199218.69098472086</v>
      </c>
      <c r="U30" s="55"/>
      <c r="V30" s="200">
        <v>166069.06653999988</v>
      </c>
      <c r="W30" s="165"/>
      <c r="X30" s="200">
        <v>139147</v>
      </c>
      <c r="Y30" s="165"/>
      <c r="Z30" s="200">
        <v>170238.88219999999</v>
      </c>
      <c r="AA30" s="165"/>
      <c r="AB30" s="165"/>
      <c r="AC30" s="220">
        <v>92.569061662444895</v>
      </c>
      <c r="AD30" s="217"/>
      <c r="AE30" s="220">
        <v>98.944188459308535</v>
      </c>
      <c r="AF30" s="217"/>
      <c r="AG30" s="220">
        <v>98.720226784312132</v>
      </c>
      <c r="AH30" s="220"/>
      <c r="AI30" s="220">
        <v>97.793884240174052</v>
      </c>
      <c r="AJ30" s="220"/>
      <c r="AK30" s="220">
        <v>98.597177767148864</v>
      </c>
      <c r="AL30" s="220"/>
      <c r="AM30" s="220">
        <v>99.372036467935814</v>
      </c>
      <c r="AN30" s="220"/>
      <c r="AO30" s="220">
        <v>99.745334372779965</v>
      </c>
      <c r="AP30" s="62"/>
      <c r="AQ30" s="220">
        <v>99.733115802506731</v>
      </c>
      <c r="AR30" s="62"/>
      <c r="AS30" s="236">
        <v>99.439691197818149</v>
      </c>
      <c r="AT30" s="62"/>
      <c r="AU30" s="236">
        <f>T30/($T$28-$T$31)*100</f>
        <v>99.256629002127056</v>
      </c>
      <c r="AV30" s="55"/>
      <c r="AW30" s="236">
        <f>V30/SUM($V$29:$V$30)*100</f>
        <v>97.470677283421267</v>
      </c>
      <c r="AX30" s="236"/>
      <c r="AY30" s="236">
        <f>X30/SUM($X$29:$X$30)*100</f>
        <v>98.178906073605773</v>
      </c>
      <c r="AZ30" s="236"/>
      <c r="BA30" s="236">
        <f>Z30/SUM($Z$29:$Z$30)*100</f>
        <v>99.848286191033949</v>
      </c>
    </row>
    <row r="31" spans="1:53" s="4" customFormat="1" ht="12">
      <c r="A31" s="79" t="s">
        <v>3</v>
      </c>
      <c r="B31" s="197">
        <v>0</v>
      </c>
      <c r="C31" s="140"/>
      <c r="D31" s="197">
        <v>0</v>
      </c>
      <c r="E31" s="140"/>
      <c r="F31" s="197">
        <v>0</v>
      </c>
      <c r="G31" s="62"/>
      <c r="H31" s="203">
        <v>0</v>
      </c>
      <c r="I31" s="165"/>
      <c r="J31" s="200">
        <v>0</v>
      </c>
      <c r="K31" s="165"/>
      <c r="L31" s="200">
        <v>0</v>
      </c>
      <c r="M31" s="62"/>
      <c r="N31" s="200">
        <v>12.357916666666666</v>
      </c>
      <c r="O31" s="92" t="s">
        <v>71</v>
      </c>
      <c r="P31" s="200">
        <v>0</v>
      </c>
      <c r="Q31" s="92"/>
      <c r="R31" s="200">
        <v>26</v>
      </c>
      <c r="S31" s="92" t="s">
        <v>71</v>
      </c>
      <c r="T31" s="200">
        <v>0</v>
      </c>
      <c r="U31" s="92"/>
      <c r="V31" s="200">
        <v>0</v>
      </c>
      <c r="W31" s="165"/>
      <c r="X31" s="200">
        <v>0</v>
      </c>
      <c r="Y31" s="165"/>
      <c r="Z31" s="200">
        <v>0</v>
      </c>
      <c r="AA31" s="165"/>
      <c r="AB31" s="165"/>
      <c r="AC31" s="217">
        <v>0</v>
      </c>
      <c r="AD31" s="217"/>
      <c r="AE31" s="217">
        <v>0</v>
      </c>
      <c r="AF31" s="217"/>
      <c r="AG31" s="220">
        <v>0</v>
      </c>
      <c r="AH31" s="220"/>
      <c r="AI31" s="220">
        <v>0</v>
      </c>
      <c r="AJ31" s="220"/>
      <c r="AK31" s="220">
        <v>0</v>
      </c>
      <c r="AL31" s="220"/>
      <c r="AM31" s="220">
        <v>0</v>
      </c>
      <c r="AN31" s="220"/>
      <c r="AO31" s="223" t="s">
        <v>80</v>
      </c>
      <c r="AP31" s="62"/>
      <c r="AQ31" s="220">
        <v>0</v>
      </c>
      <c r="AR31" s="62"/>
      <c r="AS31" s="216" t="s">
        <v>80</v>
      </c>
      <c r="AT31" s="62"/>
      <c r="AU31" s="220">
        <v>0</v>
      </c>
      <c r="AV31" s="92"/>
      <c r="AW31" s="220">
        <v>0</v>
      </c>
      <c r="AX31" s="220"/>
      <c r="AY31" s="200">
        <v>0</v>
      </c>
      <c r="AZ31" s="200"/>
      <c r="BA31" s="200">
        <v>0</v>
      </c>
    </row>
    <row r="32" spans="1:53" s="4" customFormat="1" ht="6.6" customHeight="1">
      <c r="A32" s="80"/>
      <c r="B32" s="197"/>
      <c r="C32" s="140"/>
      <c r="D32" s="261"/>
      <c r="E32" s="140"/>
      <c r="F32" s="261"/>
      <c r="G32" s="62"/>
      <c r="H32" s="207"/>
      <c r="I32" s="165"/>
      <c r="J32" s="200"/>
      <c r="K32" s="165"/>
      <c r="L32" s="200"/>
      <c r="M32" s="62"/>
      <c r="N32" s="200"/>
      <c r="O32" s="55"/>
      <c r="P32" s="200"/>
      <c r="Q32" s="55"/>
      <c r="R32" s="200"/>
      <c r="S32" s="55"/>
      <c r="T32" s="55"/>
      <c r="U32" s="55"/>
      <c r="V32" s="55"/>
      <c r="W32" s="165"/>
      <c r="X32" s="473"/>
      <c r="Y32" s="165"/>
      <c r="Z32" s="473"/>
      <c r="AA32" s="165"/>
      <c r="AB32" s="165"/>
      <c r="AC32" s="217"/>
      <c r="AD32" s="217"/>
      <c r="AE32" s="217"/>
      <c r="AF32" s="217"/>
      <c r="AG32" s="218"/>
      <c r="AH32" s="218"/>
      <c r="AI32" s="218"/>
      <c r="AJ32" s="218"/>
      <c r="AK32" s="218"/>
      <c r="AL32" s="218"/>
      <c r="AM32" s="218"/>
      <c r="AN32" s="218"/>
      <c r="AO32" s="218"/>
      <c r="AP32" s="62"/>
      <c r="AQ32" s="218"/>
      <c r="AR32" s="62"/>
      <c r="AS32" s="218"/>
      <c r="AT32" s="62"/>
      <c r="AU32" s="55"/>
      <c r="AV32" s="55"/>
      <c r="AW32" s="55"/>
      <c r="AX32" s="55"/>
    </row>
    <row r="33" spans="1:53" s="38" customFormat="1" ht="12">
      <c r="A33" s="39" t="s">
        <v>54</v>
      </c>
      <c r="B33" s="198">
        <v>217523</v>
      </c>
      <c r="C33" s="186"/>
      <c r="D33" s="198">
        <v>196626</v>
      </c>
      <c r="E33" s="175"/>
      <c r="F33" s="198">
        <v>150046.31860008452</v>
      </c>
      <c r="G33" s="35"/>
      <c r="H33" s="204">
        <v>187780.82992972631</v>
      </c>
      <c r="I33" s="175"/>
      <c r="J33" s="201">
        <v>204873.02502965124</v>
      </c>
      <c r="K33" s="175"/>
      <c r="L33" s="201">
        <v>279694.45793849882</v>
      </c>
      <c r="M33" s="35"/>
      <c r="N33" s="201">
        <v>264962.54666628968</v>
      </c>
      <c r="O33" s="35"/>
      <c r="P33" s="201">
        <v>204013.87552154245</v>
      </c>
      <c r="Q33" s="35"/>
      <c r="R33" s="201">
        <v>181890</v>
      </c>
      <c r="S33" s="35"/>
      <c r="T33" s="201">
        <f>SUM(T34:T35)</f>
        <v>200710.71623886292</v>
      </c>
      <c r="U33" s="201"/>
      <c r="V33" s="201">
        <f t="shared" ref="V33:Z33" si="11">SUM(V34:V35)</f>
        <v>170378.48835</v>
      </c>
      <c r="W33" s="201"/>
      <c r="X33" s="201">
        <f t="shared" si="11"/>
        <v>141728</v>
      </c>
      <c r="Y33" s="201"/>
      <c r="Z33" s="201">
        <f t="shared" si="11"/>
        <v>170497.55054999999</v>
      </c>
      <c r="AA33" s="175"/>
      <c r="AB33" s="175"/>
      <c r="AC33" s="214">
        <v>100</v>
      </c>
      <c r="AD33" s="214"/>
      <c r="AE33" s="214">
        <v>100</v>
      </c>
      <c r="AF33" s="214"/>
      <c r="AG33" s="214">
        <v>99.999999999999972</v>
      </c>
      <c r="AH33" s="214"/>
      <c r="AI33" s="214">
        <v>100.00000000000004</v>
      </c>
      <c r="AJ33" s="214"/>
      <c r="AK33" s="214">
        <v>100.00000000000011</v>
      </c>
      <c r="AL33" s="214"/>
      <c r="AM33" s="214">
        <v>100.00000000000024</v>
      </c>
      <c r="AN33" s="214"/>
      <c r="AO33" s="214">
        <v>100.00000000000011</v>
      </c>
      <c r="AP33" s="67"/>
      <c r="AQ33" s="214">
        <v>100.00000000000043</v>
      </c>
      <c r="AR33" s="67"/>
      <c r="AS33" s="214">
        <v>100</v>
      </c>
      <c r="AT33" s="67"/>
      <c r="AU33" s="214">
        <f>SUM(AU34:AU35)</f>
        <v>100.00000000000001</v>
      </c>
      <c r="AV33" s="214"/>
      <c r="AW33" s="214">
        <f t="shared" ref="AW33:BA33" si="12">SUM(AW34:AW35)</f>
        <v>100</v>
      </c>
      <c r="AX33" s="214"/>
      <c r="AY33" s="214">
        <f t="shared" si="12"/>
        <v>100</v>
      </c>
      <c r="AZ33" s="214"/>
      <c r="BA33" s="214">
        <f t="shared" si="12"/>
        <v>100</v>
      </c>
    </row>
    <row r="34" spans="1:53" s="4" customFormat="1" ht="12">
      <c r="A34" s="331" t="s">
        <v>32</v>
      </c>
      <c r="B34" s="197">
        <v>149672</v>
      </c>
      <c r="C34" s="150"/>
      <c r="D34" s="197">
        <v>169477</v>
      </c>
      <c r="E34" s="174"/>
      <c r="F34" s="197">
        <v>125953.18153569082</v>
      </c>
      <c r="G34" s="32"/>
      <c r="H34" s="200">
        <v>162247.04828827709</v>
      </c>
      <c r="I34" s="176"/>
      <c r="J34" s="200">
        <v>175606.37616614383</v>
      </c>
      <c r="K34" s="176"/>
      <c r="L34" s="200">
        <v>216754.38786714594</v>
      </c>
      <c r="M34" s="32"/>
      <c r="N34" s="200">
        <v>212371.32659110177</v>
      </c>
      <c r="O34" s="323"/>
      <c r="P34" s="200">
        <v>182784.00006691221</v>
      </c>
      <c r="Q34" s="323"/>
      <c r="R34" s="200">
        <v>149870</v>
      </c>
      <c r="S34" s="323"/>
      <c r="T34" s="200">
        <v>157017.7404094169</v>
      </c>
      <c r="U34" s="323"/>
      <c r="V34" s="200">
        <v>131359.17452499998</v>
      </c>
      <c r="W34" s="176"/>
      <c r="X34" s="200">
        <v>111648</v>
      </c>
      <c r="Y34" s="176"/>
      <c r="Z34" s="200">
        <v>128684.0775</v>
      </c>
      <c r="AA34" s="176"/>
      <c r="AB34" s="176"/>
      <c r="AC34" s="217">
        <v>68.807436454995567</v>
      </c>
      <c r="AD34" s="217"/>
      <c r="AE34" s="217">
        <v>86.192568632835943</v>
      </c>
      <c r="AF34" s="227"/>
      <c r="AG34" s="220">
        <v>83.942866916576151</v>
      </c>
      <c r="AH34" s="220"/>
      <c r="AI34" s="220">
        <v>86.402349137020678</v>
      </c>
      <c r="AJ34" s="220"/>
      <c r="AK34" s="220">
        <v>85.714737770249911</v>
      </c>
      <c r="AL34" s="220"/>
      <c r="AM34" s="220">
        <v>77.496847618914188</v>
      </c>
      <c r="AN34" s="220"/>
      <c r="AO34" s="220">
        <v>80.151451313824992</v>
      </c>
      <c r="AP34" s="62"/>
      <c r="AQ34" s="220">
        <v>89.593906100574159</v>
      </c>
      <c r="AR34" s="62"/>
      <c r="AS34" s="217">
        <v>82.39595359832866</v>
      </c>
      <c r="AT34" s="62"/>
      <c r="AU34" s="323">
        <f>T34/$T$33*100</f>
        <v>78.230870454645967</v>
      </c>
      <c r="AV34" s="323"/>
      <c r="AW34" s="323">
        <f>V34/SUM($V$34:$V$35)*100</f>
        <v>77.098450512810871</v>
      </c>
      <c r="AX34" s="323"/>
      <c r="AY34" s="323">
        <f>X34/SUM($X$34:$X$35)*100</f>
        <v>78.776247459923226</v>
      </c>
      <c r="AZ34" s="323"/>
      <c r="BA34" s="323">
        <f>Z34/SUM($Z$34:$Z$35)*100</f>
        <v>75.475616561577638</v>
      </c>
    </row>
    <row r="35" spans="1:53" s="4" customFormat="1" ht="12">
      <c r="A35" s="331" t="s">
        <v>31</v>
      </c>
      <c r="B35" s="197">
        <v>67851</v>
      </c>
      <c r="C35" s="150"/>
      <c r="D35" s="197">
        <v>27149</v>
      </c>
      <c r="E35" s="174"/>
      <c r="F35" s="197">
        <v>24093.137064393697</v>
      </c>
      <c r="G35" s="32"/>
      <c r="H35" s="200">
        <v>25533.78164144923</v>
      </c>
      <c r="I35" s="176"/>
      <c r="J35" s="200">
        <v>29266.648863507417</v>
      </c>
      <c r="K35" s="176"/>
      <c r="L35" s="200">
        <v>62940.070071352857</v>
      </c>
      <c r="M35" s="32"/>
      <c r="N35" s="200">
        <v>52591.220075187921</v>
      </c>
      <c r="O35" s="323"/>
      <c r="P35" s="200">
        <v>21229.875454630226</v>
      </c>
      <c r="Q35" s="323"/>
      <c r="R35" s="200">
        <v>32020</v>
      </c>
      <c r="S35" s="323"/>
      <c r="T35" s="200">
        <v>43692.975829446026</v>
      </c>
      <c r="U35" s="323"/>
      <c r="V35" s="200">
        <v>39019.313825000012</v>
      </c>
      <c r="W35" s="176"/>
      <c r="X35" s="200">
        <v>30080</v>
      </c>
      <c r="Y35" s="176"/>
      <c r="Z35" s="200">
        <v>41813.473050000001</v>
      </c>
      <c r="AA35" s="176"/>
      <c r="AB35" s="176"/>
      <c r="AC35" s="217">
        <v>31.192563545004436</v>
      </c>
      <c r="AD35" s="217"/>
      <c r="AE35" s="217">
        <v>13.807431367164058</v>
      </c>
      <c r="AF35" s="227"/>
      <c r="AG35" s="220">
        <v>16.057133083423828</v>
      </c>
      <c r="AH35" s="220"/>
      <c r="AI35" s="220">
        <v>13.597650862979362</v>
      </c>
      <c r="AJ35" s="220"/>
      <c r="AK35" s="220">
        <v>14.285262229750201</v>
      </c>
      <c r="AL35" s="220"/>
      <c r="AM35" s="220">
        <v>22.50315238108605</v>
      </c>
      <c r="AN35" s="220"/>
      <c r="AO35" s="220">
        <v>19.848548686175118</v>
      </c>
      <c r="AP35" s="62"/>
      <c r="AQ35" s="220">
        <v>10.406093899426262</v>
      </c>
      <c r="AR35" s="62"/>
      <c r="AS35" s="217">
        <v>17.60404640167134</v>
      </c>
      <c r="AT35" s="62"/>
      <c r="AU35" s="323">
        <f>T35/$T$33*100</f>
        <v>21.769129545354044</v>
      </c>
      <c r="AV35" s="323"/>
      <c r="AW35" s="323">
        <f>V35/SUM($V$34:$V$35)*100</f>
        <v>22.901549487189126</v>
      </c>
      <c r="AX35" s="323"/>
      <c r="AY35" s="323">
        <f>X35/SUM($X$34:$X$35)*100</f>
        <v>21.223752540076767</v>
      </c>
      <c r="AZ35" s="323"/>
      <c r="BA35" s="323">
        <f>Z35/SUM($Z$34:$Z$35)*100</f>
        <v>24.524383438422369</v>
      </c>
    </row>
    <row r="36" spans="1:53" s="4" customFormat="1" ht="6.6" customHeight="1">
      <c r="A36" s="9"/>
      <c r="B36" s="199"/>
      <c r="C36" s="168"/>
      <c r="D36" s="200"/>
      <c r="E36" s="168"/>
      <c r="F36" s="200"/>
      <c r="G36" s="17"/>
      <c r="H36" s="205"/>
      <c r="I36" s="176"/>
      <c r="J36" s="200"/>
      <c r="K36" s="176"/>
      <c r="L36" s="200"/>
      <c r="M36" s="17"/>
      <c r="N36" s="200"/>
      <c r="O36" s="16"/>
      <c r="P36" s="200"/>
      <c r="Q36" s="16"/>
      <c r="R36" s="200"/>
      <c r="S36" s="16"/>
      <c r="T36" s="16"/>
      <c r="U36" s="16"/>
      <c r="V36" s="16"/>
      <c r="W36" s="176"/>
      <c r="X36" s="467"/>
      <c r="Y36" s="176"/>
      <c r="Z36" s="467"/>
      <c r="AA36" s="176"/>
      <c r="AB36" s="176"/>
      <c r="AC36" s="220"/>
      <c r="AD36" s="220"/>
      <c r="AE36" s="220"/>
      <c r="AF36" s="220"/>
      <c r="AG36" s="218"/>
      <c r="AH36" s="218"/>
      <c r="AI36" s="218"/>
      <c r="AJ36" s="218"/>
      <c r="AK36" s="218"/>
      <c r="AL36" s="218"/>
      <c r="AM36" s="218"/>
      <c r="AN36" s="218"/>
      <c r="AO36" s="218"/>
      <c r="AP36" s="62"/>
      <c r="AQ36" s="218"/>
      <c r="AR36" s="62"/>
      <c r="AS36" s="218"/>
      <c r="AT36" s="62"/>
      <c r="AU36" s="16"/>
      <c r="AV36" s="16"/>
      <c r="AW36" s="16"/>
      <c r="AX36" s="16"/>
    </row>
    <row r="37" spans="1:53" s="38" customFormat="1" ht="12">
      <c r="A37" s="332" t="s">
        <v>134</v>
      </c>
      <c r="B37" s="198">
        <v>217523</v>
      </c>
      <c r="C37" s="186"/>
      <c r="D37" s="198">
        <v>196626</v>
      </c>
      <c r="E37" s="175"/>
      <c r="F37" s="198">
        <v>150046.31860008457</v>
      </c>
      <c r="G37" s="35"/>
      <c r="H37" s="204">
        <v>187780.82992972591</v>
      </c>
      <c r="I37" s="175"/>
      <c r="J37" s="201">
        <v>204873.02502965092</v>
      </c>
      <c r="K37" s="175"/>
      <c r="L37" s="201">
        <v>279694.45793849847</v>
      </c>
      <c r="M37" s="35"/>
      <c r="N37" s="201">
        <v>264962.54666628904</v>
      </c>
      <c r="O37" s="35"/>
      <c r="P37" s="201">
        <v>204013.87552154149</v>
      </c>
      <c r="Q37" s="35"/>
      <c r="R37" s="201">
        <v>181890</v>
      </c>
      <c r="S37" s="35"/>
      <c r="T37" s="201">
        <f>SUM(T38:T43)</f>
        <v>200710.71623886301</v>
      </c>
      <c r="U37" s="201"/>
      <c r="V37" s="201">
        <f t="shared" ref="V37:Z37" si="13">SUM(V38:V43)</f>
        <v>170378.48834999994</v>
      </c>
      <c r="W37" s="201"/>
      <c r="X37" s="201">
        <f t="shared" si="13"/>
        <v>141728</v>
      </c>
      <c r="Y37" s="201"/>
      <c r="Z37" s="201">
        <f t="shared" si="13"/>
        <v>170497.55054160001</v>
      </c>
      <c r="AA37" s="201"/>
      <c r="AB37" s="201"/>
      <c r="AC37" s="214">
        <v>100</v>
      </c>
      <c r="AD37" s="214"/>
      <c r="AE37" s="214">
        <v>100</v>
      </c>
      <c r="AF37" s="214"/>
      <c r="AG37" s="214">
        <v>100.00000000000001</v>
      </c>
      <c r="AH37" s="214"/>
      <c r="AI37" s="214">
        <v>99.999999999999844</v>
      </c>
      <c r="AJ37" s="214"/>
      <c r="AK37" s="214">
        <v>99.999999999999972</v>
      </c>
      <c r="AL37" s="214"/>
      <c r="AM37" s="214">
        <v>100.00000000000011</v>
      </c>
      <c r="AN37" s="214"/>
      <c r="AO37" s="214">
        <v>99.999999999999858</v>
      </c>
      <c r="AP37" s="67"/>
      <c r="AQ37" s="214">
        <v>99.999999999999972</v>
      </c>
      <c r="AR37" s="67"/>
      <c r="AS37" s="214">
        <v>100.00000000000001</v>
      </c>
      <c r="AT37" s="67"/>
      <c r="AU37" s="214">
        <f>SUM(AU38:AU43)</f>
        <v>99.999999999999986</v>
      </c>
      <c r="AV37" s="214"/>
      <c r="AW37" s="214">
        <f t="shared" ref="AW37:BA37" si="14">SUM(AW38:AW43)</f>
        <v>100</v>
      </c>
      <c r="AX37" s="214"/>
      <c r="AY37" s="214">
        <f t="shared" si="14"/>
        <v>100.00000000000001</v>
      </c>
      <c r="AZ37" s="214"/>
      <c r="BA37" s="214">
        <f t="shared" si="14"/>
        <v>100.00000000000001</v>
      </c>
    </row>
    <row r="38" spans="1:53" s="4" customFormat="1" ht="12">
      <c r="A38" s="333" t="s">
        <v>33</v>
      </c>
      <c r="B38" s="197">
        <v>69194</v>
      </c>
      <c r="C38" s="150"/>
      <c r="D38" s="197">
        <v>28161</v>
      </c>
      <c r="E38" s="176"/>
      <c r="F38" s="197">
        <v>25032.259604219784</v>
      </c>
      <c r="G38" s="32"/>
      <c r="H38" s="203">
        <v>25656.797253880883</v>
      </c>
      <c r="I38" s="176"/>
      <c r="J38" s="200">
        <v>29989.974841551</v>
      </c>
      <c r="K38" s="176"/>
      <c r="L38" s="200">
        <v>62904.587545647591</v>
      </c>
      <c r="M38" s="32"/>
      <c r="N38" s="200">
        <v>52651.035098997454</v>
      </c>
      <c r="O38" s="323"/>
      <c r="P38" s="200">
        <v>22358.307704141884</v>
      </c>
      <c r="Q38" s="323"/>
      <c r="R38" s="200">
        <v>32413</v>
      </c>
      <c r="S38" s="323"/>
      <c r="T38" s="200">
        <v>44076.877501446026</v>
      </c>
      <c r="U38" s="323"/>
      <c r="V38" s="200">
        <v>40054.239188</v>
      </c>
      <c r="W38" s="176"/>
      <c r="X38" s="200">
        <v>30146</v>
      </c>
      <c r="Y38" s="176"/>
      <c r="Z38" s="200">
        <v>42893.388899999998</v>
      </c>
      <c r="AA38" s="176"/>
      <c r="AB38" s="176"/>
      <c r="AC38" s="217">
        <v>31.809969520464502</v>
      </c>
      <c r="AD38" s="217"/>
      <c r="AE38" s="217">
        <v>14.322114064264134</v>
      </c>
      <c r="AF38" s="227"/>
      <c r="AG38" s="236">
        <v>16.683021508136942</v>
      </c>
      <c r="AH38" s="236"/>
      <c r="AI38" s="236">
        <v>13.663161071064867</v>
      </c>
      <c r="AJ38" s="236"/>
      <c r="AK38" s="236">
        <v>14.638322852513447</v>
      </c>
      <c r="AL38" s="236"/>
      <c r="AM38" s="236">
        <v>22.490466207049284</v>
      </c>
      <c r="AN38" s="236"/>
      <c r="AO38" s="236">
        <v>19.871123583858626</v>
      </c>
      <c r="AP38" s="62"/>
      <c r="AQ38" s="236">
        <v>10.959209341514175</v>
      </c>
      <c r="AR38" s="62"/>
      <c r="AS38" s="217">
        <v>17.820111056132827</v>
      </c>
      <c r="AT38" s="62"/>
      <c r="AU38" s="323">
        <f t="shared" ref="AU38:AU43" si="15">T38/$T$37*100</f>
        <v>21.960400683833321</v>
      </c>
      <c r="AV38" s="323"/>
      <c r="AW38" s="323">
        <f>V38/SUM($V$38:$V$43)*100</f>
        <v>23.508976735207671</v>
      </c>
      <c r="AX38" s="323"/>
      <c r="AY38" s="323">
        <f>X38/SUM($X$38:$X$43)*100</f>
        <v>21.270320614134118</v>
      </c>
      <c r="AZ38" s="323"/>
      <c r="BA38" s="323">
        <f>Z38/SUM($Z$38:$Z$43)*100</f>
        <v>25.157774269334364</v>
      </c>
    </row>
    <row r="39" spans="1:53" s="4" customFormat="1" ht="12">
      <c r="A39" s="333" t="s">
        <v>34</v>
      </c>
      <c r="B39" s="197">
        <v>90273</v>
      </c>
      <c r="C39" s="150"/>
      <c r="D39" s="197">
        <v>84058</v>
      </c>
      <c r="E39" s="176"/>
      <c r="F39" s="197">
        <v>65647.119480149719</v>
      </c>
      <c r="G39" s="32"/>
      <c r="H39" s="203">
        <v>70353.297612069597</v>
      </c>
      <c r="I39" s="176"/>
      <c r="J39" s="200">
        <v>69954.802509518777</v>
      </c>
      <c r="K39" s="176"/>
      <c r="L39" s="200">
        <v>82350.595904254835</v>
      </c>
      <c r="M39" s="32"/>
      <c r="N39" s="200">
        <v>84936.283349906458</v>
      </c>
      <c r="O39" s="323"/>
      <c r="P39" s="200">
        <v>51901.221346591788</v>
      </c>
      <c r="Q39" s="323"/>
      <c r="R39" s="200">
        <v>58547</v>
      </c>
      <c r="S39" s="323"/>
      <c r="T39" s="200">
        <v>54423.499562403886</v>
      </c>
      <c r="U39" s="323"/>
      <c r="V39" s="200">
        <v>54770.858228999998</v>
      </c>
      <c r="W39" s="176"/>
      <c r="X39" s="200">
        <v>45081</v>
      </c>
      <c r="Y39" s="176"/>
      <c r="Z39" s="200">
        <v>55905.270629999999</v>
      </c>
      <c r="AA39" s="176"/>
      <c r="AB39" s="176"/>
      <c r="AC39" s="217">
        <v>41.500439034033185</v>
      </c>
      <c r="AD39" s="217"/>
      <c r="AE39" s="217">
        <v>42.750195803199986</v>
      </c>
      <c r="AF39" s="227"/>
      <c r="AG39" s="236">
        <v>43.751236346636183</v>
      </c>
      <c r="AH39" s="236"/>
      <c r="AI39" s="236">
        <v>37.465644197226155</v>
      </c>
      <c r="AJ39" s="236"/>
      <c r="AK39" s="236">
        <v>34.14544325657041</v>
      </c>
      <c r="AL39" s="236"/>
      <c r="AM39" s="236">
        <v>29.443056008768991</v>
      </c>
      <c r="AN39" s="236"/>
      <c r="AO39" s="236">
        <v>32.055958254688946</v>
      </c>
      <c r="AP39" s="62"/>
      <c r="AQ39" s="236">
        <v>25.44004480769329</v>
      </c>
      <c r="AR39" s="62"/>
      <c r="AS39" s="217">
        <v>32.188135686403868</v>
      </c>
      <c r="AT39" s="62"/>
      <c r="AU39" s="323">
        <f t="shared" si="15"/>
        <v>27.115393030452466</v>
      </c>
      <c r="AV39" s="323"/>
      <c r="AW39" s="323">
        <f t="shared" ref="AW39:AW42" si="16">V39/SUM($V$38:$V$43)*100</f>
        <v>32.146580685988354</v>
      </c>
      <c r="AX39" s="323"/>
      <c r="AY39" s="323">
        <f t="shared" ref="AY39:AY43" si="17">X39/SUM($X$38:$X$43)*100</f>
        <v>31.808111311808535</v>
      </c>
      <c r="AZ39" s="323"/>
      <c r="BA39" s="323">
        <f t="shared" ref="BA39:BA43" si="18">Z39/SUM($Z$38:$Z$43)*100</f>
        <v>32.789486096669506</v>
      </c>
    </row>
    <row r="40" spans="1:53" s="4" customFormat="1" ht="12">
      <c r="A40" s="333" t="s">
        <v>35</v>
      </c>
      <c r="B40" s="197">
        <v>38272</v>
      </c>
      <c r="C40" s="150"/>
      <c r="D40" s="197">
        <v>57037</v>
      </c>
      <c r="E40" s="176"/>
      <c r="F40" s="197">
        <v>40816.783690236611</v>
      </c>
      <c r="G40" s="32"/>
      <c r="H40" s="203">
        <v>64956.105223378865</v>
      </c>
      <c r="I40" s="176"/>
      <c r="J40" s="200">
        <v>81123.711476367855</v>
      </c>
      <c r="K40" s="176"/>
      <c r="L40" s="200">
        <v>97163.424131154548</v>
      </c>
      <c r="M40" s="32"/>
      <c r="N40" s="200">
        <v>93632.431080682247</v>
      </c>
      <c r="O40" s="323"/>
      <c r="P40" s="200">
        <v>88692.015026984023</v>
      </c>
      <c r="Q40" s="323"/>
      <c r="R40" s="200">
        <v>56179</v>
      </c>
      <c r="S40" s="323"/>
      <c r="T40" s="200">
        <v>64871.797841317384</v>
      </c>
      <c r="U40" s="323"/>
      <c r="V40" s="200">
        <v>52755.933567999986</v>
      </c>
      <c r="W40" s="176"/>
      <c r="X40" s="200">
        <v>43395</v>
      </c>
      <c r="Y40" s="176"/>
      <c r="Z40" s="200">
        <v>40727.515160000003</v>
      </c>
      <c r="AA40" s="176"/>
      <c r="AB40" s="176"/>
      <c r="AC40" s="217">
        <v>17.594461275359389</v>
      </c>
      <c r="AD40" s="217"/>
      <c r="AE40" s="217">
        <v>29.00786264278376</v>
      </c>
      <c r="AF40" s="227"/>
      <c r="AG40" s="236">
        <v>27.202789159409345</v>
      </c>
      <c r="AH40" s="236"/>
      <c r="AI40" s="236">
        <v>34.591446447269178</v>
      </c>
      <c r="AJ40" s="236"/>
      <c r="AK40" s="236">
        <v>39.597068215606676</v>
      </c>
      <c r="AL40" s="236"/>
      <c r="AM40" s="236">
        <v>34.739130995766729</v>
      </c>
      <c r="AN40" s="236"/>
      <c r="AO40" s="236">
        <v>35.337987296222991</v>
      </c>
      <c r="AP40" s="62"/>
      <c r="AQ40" s="236">
        <v>43.473521004515767</v>
      </c>
      <c r="AR40" s="62"/>
      <c r="AS40" s="217">
        <v>30.886249931277142</v>
      </c>
      <c r="AT40" s="62"/>
      <c r="AU40" s="323">
        <f t="shared" si="15"/>
        <v>32.321043468408718</v>
      </c>
      <c r="AV40" s="323"/>
      <c r="AW40" s="323">
        <f t="shared" si="16"/>
        <v>30.963963865923105</v>
      </c>
      <c r="AX40" s="323"/>
      <c r="AY40" s="323">
        <f t="shared" si="17"/>
        <v>30.618508692707159</v>
      </c>
      <c r="AZ40" s="323"/>
      <c r="BA40" s="323">
        <f t="shared" si="18"/>
        <v>23.887448840540863</v>
      </c>
    </row>
    <row r="41" spans="1:53" s="4" customFormat="1" ht="12">
      <c r="A41" s="333" t="s">
        <v>36</v>
      </c>
      <c r="B41" s="197">
        <v>15674</v>
      </c>
      <c r="C41" s="150"/>
      <c r="D41" s="197">
        <v>24157</v>
      </c>
      <c r="E41" s="176"/>
      <c r="F41" s="197">
        <v>14732.283715025238</v>
      </c>
      <c r="G41" s="32"/>
      <c r="H41" s="203">
        <v>23144.379160596738</v>
      </c>
      <c r="I41" s="176"/>
      <c r="J41" s="200">
        <v>18223.664865432856</v>
      </c>
      <c r="K41" s="176"/>
      <c r="L41" s="200">
        <v>28427.525774487272</v>
      </c>
      <c r="M41" s="32"/>
      <c r="N41" s="200">
        <v>28267.815211584308</v>
      </c>
      <c r="O41" s="323"/>
      <c r="P41" s="200">
        <v>34759.942492939655</v>
      </c>
      <c r="Q41" s="323"/>
      <c r="R41" s="200">
        <v>30157</v>
      </c>
      <c r="S41" s="323"/>
      <c r="T41" s="200">
        <v>33067.157789708959</v>
      </c>
      <c r="U41" s="323"/>
      <c r="V41" s="200">
        <v>17190.27636499998</v>
      </c>
      <c r="W41" s="176"/>
      <c r="X41" s="200">
        <v>19639</v>
      </c>
      <c r="Y41" s="176"/>
      <c r="Z41" s="200">
        <v>23272.659950000001</v>
      </c>
      <c r="AA41" s="176"/>
      <c r="AB41" s="176"/>
      <c r="AC41" s="217">
        <v>7.2056748022048245</v>
      </c>
      <c r="AD41" s="217"/>
      <c r="AE41" s="217">
        <v>12.285760784433391</v>
      </c>
      <c r="AF41" s="227"/>
      <c r="AG41" s="236">
        <v>9.8184906184142378</v>
      </c>
      <c r="AH41" s="236"/>
      <c r="AI41" s="236">
        <v>12.325208685709891</v>
      </c>
      <c r="AJ41" s="236"/>
      <c r="AK41" s="236">
        <v>8.895102155491367</v>
      </c>
      <c r="AL41" s="236"/>
      <c r="AM41" s="236">
        <v>10.163778711960816</v>
      </c>
      <c r="AN41" s="236"/>
      <c r="AO41" s="236">
        <v>10.668607909776238</v>
      </c>
      <c r="AP41" s="62"/>
      <c r="AQ41" s="236">
        <v>17.038028616474861</v>
      </c>
      <c r="AR41" s="62"/>
      <c r="AS41" s="217">
        <v>16.579800978613449</v>
      </c>
      <c r="AT41" s="62"/>
      <c r="AU41" s="323">
        <f t="shared" si="15"/>
        <v>16.475033525542401</v>
      </c>
      <c r="AV41" s="323"/>
      <c r="AW41" s="323">
        <f t="shared" si="16"/>
        <v>10.089464069951637</v>
      </c>
      <c r="AX41" s="323"/>
      <c r="AY41" s="323">
        <f t="shared" si="17"/>
        <v>13.85682433958004</v>
      </c>
      <c r="AZ41" s="323"/>
      <c r="BA41" s="323">
        <f t="shared" si="18"/>
        <v>13.649850027799468</v>
      </c>
    </row>
    <row r="42" spans="1:53" s="4" customFormat="1" ht="12">
      <c r="A42" s="334" t="s">
        <v>37</v>
      </c>
      <c r="B42" s="197">
        <v>3905</v>
      </c>
      <c r="C42" s="140" t="s">
        <v>71</v>
      </c>
      <c r="D42" s="197">
        <v>2958</v>
      </c>
      <c r="E42" s="176" t="s">
        <v>71</v>
      </c>
      <c r="F42" s="197">
        <v>3438.7216359252966</v>
      </c>
      <c r="G42" s="32" t="s">
        <v>71</v>
      </c>
      <c r="H42" s="203">
        <v>3254.3506275063482</v>
      </c>
      <c r="I42" s="176"/>
      <c r="J42" s="200">
        <v>5580.8713367804366</v>
      </c>
      <c r="K42" s="176"/>
      <c r="L42" s="200">
        <v>8848.3245829542266</v>
      </c>
      <c r="M42" s="32"/>
      <c r="N42" s="200">
        <v>5460.176782261432</v>
      </c>
      <c r="O42" s="323"/>
      <c r="P42" s="200">
        <v>6209.4895762818678</v>
      </c>
      <c r="Q42" s="323"/>
      <c r="R42" s="200">
        <v>4538</v>
      </c>
      <c r="S42" s="323"/>
      <c r="T42" s="200">
        <v>4271.3835439867498</v>
      </c>
      <c r="U42" s="323"/>
      <c r="V42" s="200">
        <v>5310.6940650000006</v>
      </c>
      <c r="W42" s="176"/>
      <c r="X42" s="200">
        <v>3337</v>
      </c>
      <c r="Y42" s="176" t="s">
        <v>71</v>
      </c>
      <c r="Z42" s="200">
        <v>7563.2476999999999</v>
      </c>
      <c r="AA42" s="176"/>
      <c r="AB42" s="176"/>
      <c r="AC42" s="217">
        <v>1.7952124602915553</v>
      </c>
      <c r="AD42" s="220"/>
      <c r="AE42" s="217">
        <v>1.5043788715632724</v>
      </c>
      <c r="AF42" s="227"/>
      <c r="AG42" s="236">
        <v>2.2917734123757163</v>
      </c>
      <c r="AH42" s="236"/>
      <c r="AI42" s="236">
        <v>1.7330579637571273</v>
      </c>
      <c r="AJ42" s="236"/>
      <c r="AK42" s="236">
        <v>2.7240635198180549</v>
      </c>
      <c r="AL42" s="236"/>
      <c r="AM42" s="236">
        <v>3.1635680764543004</v>
      </c>
      <c r="AN42" s="236"/>
      <c r="AO42" s="236">
        <v>2.0607353193726374</v>
      </c>
      <c r="AP42" s="62"/>
      <c r="AQ42" s="236">
        <v>3.0436604179043774</v>
      </c>
      <c r="AR42" s="62"/>
      <c r="AS42" s="217">
        <v>2.4949145087690363</v>
      </c>
      <c r="AT42" s="62"/>
      <c r="AU42" s="323">
        <f t="shared" si="15"/>
        <v>2.1281292917630945</v>
      </c>
      <c r="AV42" s="323"/>
      <c r="AW42" s="323">
        <f t="shared" si="16"/>
        <v>3.1169979945417223</v>
      </c>
      <c r="AX42" s="323"/>
      <c r="AY42" s="323">
        <f t="shared" si="17"/>
        <v>2.3545100474147662</v>
      </c>
      <c r="AZ42" s="323"/>
      <c r="BA42" s="323">
        <f t="shared" si="18"/>
        <v>4.4359861335102462</v>
      </c>
    </row>
    <row r="43" spans="1:53" s="3" customFormat="1" ht="12">
      <c r="A43" s="334" t="s">
        <v>38</v>
      </c>
      <c r="B43" s="197">
        <v>205</v>
      </c>
      <c r="C43" s="140" t="s">
        <v>71</v>
      </c>
      <c r="D43" s="197">
        <v>255</v>
      </c>
      <c r="E43" s="140" t="s">
        <v>71</v>
      </c>
      <c r="F43" s="197">
        <v>379.15047452793783</v>
      </c>
      <c r="G43" s="32" t="s">
        <v>71</v>
      </c>
      <c r="H43" s="203">
        <v>415.90005229350334</v>
      </c>
      <c r="I43" s="140" t="s">
        <v>71</v>
      </c>
      <c r="J43" s="200">
        <v>0</v>
      </c>
      <c r="K43" s="176"/>
      <c r="L43" s="200">
        <v>0</v>
      </c>
      <c r="M43" s="32"/>
      <c r="N43" s="200">
        <v>14.805142857142858</v>
      </c>
      <c r="O43" s="92" t="s">
        <v>71</v>
      </c>
      <c r="P43" s="200">
        <v>92.899374602272715</v>
      </c>
      <c r="Q43" s="92" t="s">
        <v>71</v>
      </c>
      <c r="R43" s="200">
        <v>56</v>
      </c>
      <c r="S43" s="92" t="s">
        <v>71</v>
      </c>
      <c r="T43" s="201">
        <v>0</v>
      </c>
      <c r="U43" s="92"/>
      <c r="V43" s="200">
        <v>296.48693500000002</v>
      </c>
      <c r="W43" s="92" t="s">
        <v>71</v>
      </c>
      <c r="X43" s="200">
        <v>130</v>
      </c>
      <c r="Y43" s="92" t="s">
        <v>71</v>
      </c>
      <c r="Z43" s="200">
        <v>135.46820159999999</v>
      </c>
      <c r="AA43" s="92" t="s">
        <v>71</v>
      </c>
      <c r="AB43" s="92"/>
      <c r="AC43" s="217">
        <v>9.4242907646547719E-2</v>
      </c>
      <c r="AD43" s="220"/>
      <c r="AE43" s="217">
        <v>0.12968783375545451</v>
      </c>
      <c r="AF43" s="227"/>
      <c r="AG43" s="236">
        <v>0.25268895502760053</v>
      </c>
      <c r="AH43" s="236"/>
      <c r="AI43" s="236">
        <v>0.22148163497261505</v>
      </c>
      <c r="AJ43" s="236"/>
      <c r="AK43" s="236">
        <v>0</v>
      </c>
      <c r="AL43" s="236"/>
      <c r="AM43" s="236">
        <v>0</v>
      </c>
      <c r="AN43" s="236"/>
      <c r="AO43" s="236">
        <v>5.5876360804266393E-3</v>
      </c>
      <c r="AP43" s="144"/>
      <c r="AQ43" s="236">
        <v>4.5535811897492035E-2</v>
      </c>
      <c r="AR43" s="144"/>
      <c r="AS43" s="217">
        <v>3.078783880367255E-2</v>
      </c>
      <c r="AT43" s="144"/>
      <c r="AU43" s="323">
        <f t="shared" si="15"/>
        <v>0</v>
      </c>
      <c r="AV43" s="92"/>
      <c r="AW43" s="323">
        <f>V43/SUM($V$38:$V$43)*100</f>
        <v>0.17401664838752523</v>
      </c>
      <c r="AX43" s="323"/>
      <c r="AY43" s="323">
        <f t="shared" si="17"/>
        <v>9.1724994355384962E-2</v>
      </c>
      <c r="AZ43" s="323"/>
      <c r="BA43" s="323">
        <f t="shared" si="18"/>
        <v>7.9454632145549126E-2</v>
      </c>
    </row>
    <row r="44" spans="1:53" s="4" customFormat="1" ht="6.6" customHeight="1">
      <c r="A44" s="53"/>
      <c r="B44" s="200"/>
      <c r="C44" s="140"/>
      <c r="D44" s="200"/>
      <c r="E44" s="140"/>
      <c r="F44" s="200"/>
      <c r="G44" s="32"/>
      <c r="H44" s="205"/>
      <c r="I44" s="176"/>
      <c r="J44" s="200"/>
      <c r="K44" s="176"/>
      <c r="L44" s="200"/>
      <c r="M44" s="32"/>
      <c r="N44" s="200"/>
      <c r="O44" s="323"/>
      <c r="P44" s="200"/>
      <c r="Q44" s="323"/>
      <c r="R44" s="200"/>
      <c r="S44" s="323"/>
      <c r="T44" s="323"/>
      <c r="U44" s="323"/>
      <c r="V44" s="323"/>
      <c r="W44" s="176"/>
      <c r="X44" s="467"/>
      <c r="Y44" s="176"/>
      <c r="Z44" s="467"/>
      <c r="AA44" s="176"/>
      <c r="AB44" s="176"/>
      <c r="AC44" s="220"/>
      <c r="AD44" s="220"/>
      <c r="AE44" s="220"/>
      <c r="AF44" s="220"/>
      <c r="AG44" s="218"/>
      <c r="AH44" s="218"/>
      <c r="AI44" s="218"/>
      <c r="AJ44" s="218"/>
      <c r="AK44" s="218"/>
      <c r="AL44" s="218"/>
      <c r="AM44" s="218"/>
      <c r="AN44" s="218"/>
      <c r="AO44" s="218"/>
      <c r="AP44" s="62"/>
      <c r="AQ44" s="218"/>
      <c r="AR44" s="62"/>
      <c r="AS44" s="218"/>
      <c r="AT44" s="62"/>
      <c r="AU44" s="323"/>
      <c r="AV44" s="323"/>
      <c r="AW44" s="323"/>
      <c r="AX44" s="323"/>
    </row>
    <row r="45" spans="1:53" s="38" customFormat="1" ht="12">
      <c r="A45" s="39" t="s">
        <v>52</v>
      </c>
      <c r="B45" s="198">
        <v>217523</v>
      </c>
      <c r="C45" s="186"/>
      <c r="D45" s="198">
        <v>196626</v>
      </c>
      <c r="E45" s="175"/>
      <c r="F45" s="198">
        <v>150046.31860008452</v>
      </c>
      <c r="G45" s="35"/>
      <c r="H45" s="204">
        <v>187780.82992972631</v>
      </c>
      <c r="I45" s="175"/>
      <c r="J45" s="201">
        <v>204873.02502965115</v>
      </c>
      <c r="K45" s="175"/>
      <c r="L45" s="201">
        <v>279694.45793849882</v>
      </c>
      <c r="M45" s="35"/>
      <c r="N45" s="201">
        <v>264962.54666628898</v>
      </c>
      <c r="O45" s="35"/>
      <c r="P45" s="201">
        <v>204013.87552154146</v>
      </c>
      <c r="Q45" s="35"/>
      <c r="R45" s="201">
        <v>181890</v>
      </c>
      <c r="S45" s="35"/>
      <c r="T45" s="201">
        <f>SUM(T46:T47)</f>
        <v>200710.71623886301</v>
      </c>
      <c r="U45" s="201"/>
      <c r="V45" s="201">
        <f t="shared" ref="V45:Z45" si="19">SUM(V46:V47)</f>
        <v>170378.48834999997</v>
      </c>
      <c r="W45" s="201"/>
      <c r="X45" s="201">
        <f t="shared" si="19"/>
        <v>141728</v>
      </c>
      <c r="Y45" s="201"/>
      <c r="Z45" s="201">
        <f t="shared" si="19"/>
        <v>170497.55050000001</v>
      </c>
      <c r="AA45" s="175"/>
      <c r="AB45" s="175"/>
      <c r="AC45" s="214">
        <v>100</v>
      </c>
      <c r="AD45" s="214"/>
      <c r="AE45" s="214">
        <v>100</v>
      </c>
      <c r="AF45" s="214"/>
      <c r="AG45" s="214">
        <v>99.999999999999986</v>
      </c>
      <c r="AH45" s="214"/>
      <c r="AI45" s="214">
        <v>100.00000000000003</v>
      </c>
      <c r="AJ45" s="214"/>
      <c r="AK45" s="214">
        <v>100.00000000000006</v>
      </c>
      <c r="AL45" s="214"/>
      <c r="AM45" s="214">
        <v>100.00000000000026</v>
      </c>
      <c r="AN45" s="214"/>
      <c r="AO45" s="214">
        <v>99.999999999999858</v>
      </c>
      <c r="AP45" s="67"/>
      <c r="AQ45" s="214">
        <v>99.999999999999943</v>
      </c>
      <c r="AR45" s="67"/>
      <c r="AS45" s="214">
        <v>100</v>
      </c>
      <c r="AT45" s="67"/>
      <c r="AU45" s="214">
        <f>SUM(AU46:AU47)</f>
        <v>100</v>
      </c>
      <c r="AV45" s="214"/>
      <c r="AW45" s="214">
        <f t="shared" ref="AW45:BA45" si="20">SUM(AW46:AW47)</f>
        <v>100</v>
      </c>
      <c r="AX45" s="214"/>
      <c r="AY45" s="214">
        <f t="shared" si="20"/>
        <v>100.00000000000001</v>
      </c>
      <c r="AZ45" s="214"/>
      <c r="BA45" s="214">
        <f t="shared" si="20"/>
        <v>99.999999999999986</v>
      </c>
    </row>
    <row r="46" spans="1:53" s="4" customFormat="1" ht="13.5">
      <c r="A46" s="333" t="s">
        <v>135</v>
      </c>
      <c r="B46" s="197">
        <v>146358</v>
      </c>
      <c r="C46" s="140"/>
      <c r="D46" s="197">
        <v>135688</v>
      </c>
      <c r="E46" s="177"/>
      <c r="F46" s="197">
        <v>101468.29809271656</v>
      </c>
      <c r="G46" s="52"/>
      <c r="H46" s="203">
        <v>131689.3328111367</v>
      </c>
      <c r="I46" s="177"/>
      <c r="J46" s="200">
        <v>147650.99320633255</v>
      </c>
      <c r="K46" s="177"/>
      <c r="L46" s="200">
        <v>192665.62834224006</v>
      </c>
      <c r="M46" s="52"/>
      <c r="N46" s="200">
        <v>184896.95240628536</v>
      </c>
      <c r="O46" s="324"/>
      <c r="P46" s="200">
        <v>131878.96142267677</v>
      </c>
      <c r="Q46" s="324"/>
      <c r="R46" s="200">
        <v>115069</v>
      </c>
      <c r="S46" s="324"/>
      <c r="T46" s="200">
        <v>132605.78277603653</v>
      </c>
      <c r="U46" s="324"/>
      <c r="V46" s="200">
        <v>114090.81866499996</v>
      </c>
      <c r="W46" s="177"/>
      <c r="X46" s="200">
        <v>98410</v>
      </c>
      <c r="Y46" s="177"/>
      <c r="Z46" s="200">
        <v>112195.2193</v>
      </c>
      <c r="AA46" s="177"/>
      <c r="AB46" s="177"/>
      <c r="AC46" s="217">
        <v>67.283919401626491</v>
      </c>
      <c r="AD46" s="220"/>
      <c r="AE46" s="217">
        <v>69.008167790627894</v>
      </c>
      <c r="AF46" s="243"/>
      <c r="AG46" s="236">
        <v>67.624650200954278</v>
      </c>
      <c r="AH46" s="236"/>
      <c r="AI46" s="236">
        <v>70.129274037407953</v>
      </c>
      <c r="AJ46" s="236"/>
      <c r="AK46" s="236">
        <v>72.069513878151213</v>
      </c>
      <c r="AL46" s="236"/>
      <c r="AM46" s="236">
        <v>68.884321041715182</v>
      </c>
      <c r="AN46" s="236"/>
      <c r="AO46" s="236">
        <v>69.782297435099878</v>
      </c>
      <c r="AP46" s="62"/>
      <c r="AQ46" s="236">
        <v>64.642152934716364</v>
      </c>
      <c r="AR46" s="62"/>
      <c r="AS46" s="217">
        <v>63.26296113035351</v>
      </c>
      <c r="AT46" s="62"/>
      <c r="AU46" s="324">
        <f>T46/$T$45*100</f>
        <v>66.068112984173823</v>
      </c>
      <c r="AV46" s="324"/>
      <c r="AW46" s="323">
        <f>V46/SUM($V$46:$V$47)*100</f>
        <v>66.96315935767015</v>
      </c>
      <c r="AX46" s="323"/>
      <c r="AY46" s="323">
        <f>X46/SUM($X$46:$X$47)*100</f>
        <v>69.435820727026424</v>
      </c>
      <c r="AZ46" s="323"/>
      <c r="BA46" s="323">
        <f>Z46/SUM($Z$46:$Z$47)*100</f>
        <v>65.8045930695057</v>
      </c>
    </row>
    <row r="47" spans="1:53" s="4" customFormat="1" ht="13.5">
      <c r="A47" s="333" t="s">
        <v>136</v>
      </c>
      <c r="B47" s="197">
        <v>71165</v>
      </c>
      <c r="C47" s="140"/>
      <c r="D47" s="197">
        <v>60938</v>
      </c>
      <c r="E47" s="176"/>
      <c r="F47" s="197">
        <v>48578.020507367954</v>
      </c>
      <c r="G47" s="32"/>
      <c r="H47" s="203">
        <v>56091.497118589607</v>
      </c>
      <c r="I47" s="176"/>
      <c r="J47" s="200">
        <v>57222.031823318604</v>
      </c>
      <c r="K47" s="176"/>
      <c r="L47" s="200">
        <v>87028.829596258773</v>
      </c>
      <c r="M47" s="32"/>
      <c r="N47" s="200">
        <v>80065.594260003636</v>
      </c>
      <c r="O47" s="323"/>
      <c r="P47" s="200">
        <v>72134.914098864698</v>
      </c>
      <c r="Q47" s="323"/>
      <c r="R47" s="200">
        <v>66821</v>
      </c>
      <c r="S47" s="323"/>
      <c r="T47" s="200">
        <v>68104.933462826462</v>
      </c>
      <c r="U47" s="323"/>
      <c r="V47" s="200">
        <v>56287.669685000023</v>
      </c>
      <c r="W47" s="176"/>
      <c r="X47" s="200">
        <v>43318</v>
      </c>
      <c r="Y47" s="176"/>
      <c r="Z47" s="200">
        <v>58302.331200000001</v>
      </c>
      <c r="AA47" s="176"/>
      <c r="AB47" s="176"/>
      <c r="AC47" s="217">
        <v>32.716080598373502</v>
      </c>
      <c r="AD47" s="217"/>
      <c r="AE47" s="217">
        <v>30.991832209372106</v>
      </c>
      <c r="AF47" s="217"/>
      <c r="AG47" s="236">
        <v>32.375349799045708</v>
      </c>
      <c r="AH47" s="236"/>
      <c r="AI47" s="236">
        <v>29.870725962592072</v>
      </c>
      <c r="AJ47" s="236"/>
      <c r="AK47" s="236">
        <v>27.930486121848851</v>
      </c>
      <c r="AL47" s="236"/>
      <c r="AM47" s="236">
        <v>31.115678958285081</v>
      </c>
      <c r="AN47" s="236"/>
      <c r="AO47" s="236">
        <v>30.21770256489998</v>
      </c>
      <c r="AP47" s="62"/>
      <c r="AQ47" s="236">
        <v>35.357847065283586</v>
      </c>
      <c r="AR47" s="62"/>
      <c r="AS47" s="217">
        <v>36.73703886964649</v>
      </c>
      <c r="AT47" s="62"/>
      <c r="AU47" s="324">
        <f>T47/$T$45*100</f>
        <v>33.93188701582617</v>
      </c>
      <c r="AV47" s="323"/>
      <c r="AW47" s="323">
        <f>V47/SUM($V$46:$V$47)*100</f>
        <v>33.03684064232985</v>
      </c>
      <c r="AX47" s="323"/>
      <c r="AY47" s="323">
        <f>X47/SUM($X$46:$X$47)*100</f>
        <v>30.564179272973586</v>
      </c>
      <c r="AZ47" s="323"/>
      <c r="BA47" s="323">
        <f>Z47/SUM($Z$46:$Z$47)*100</f>
        <v>34.195406930494286</v>
      </c>
    </row>
    <row r="48" spans="1:53" s="4" customFormat="1" ht="6.6" customHeight="1">
      <c r="A48" s="22"/>
      <c r="B48" s="200"/>
      <c r="C48" s="140"/>
      <c r="D48" s="200"/>
      <c r="E48" s="176"/>
      <c r="F48" s="200"/>
      <c r="G48" s="62"/>
      <c r="H48" s="207"/>
      <c r="I48" s="165"/>
      <c r="J48" s="200"/>
      <c r="K48" s="165"/>
      <c r="L48" s="200"/>
      <c r="M48" s="62"/>
      <c r="N48" s="200"/>
      <c r="O48" s="55"/>
      <c r="P48" s="200"/>
      <c r="Q48" s="55"/>
      <c r="R48" s="200"/>
      <c r="S48" s="55"/>
      <c r="T48" s="55"/>
      <c r="U48" s="55"/>
      <c r="V48" s="55"/>
      <c r="W48" s="165"/>
      <c r="X48" s="473"/>
      <c r="Y48" s="165"/>
      <c r="Z48" s="473"/>
      <c r="AA48" s="165"/>
      <c r="AB48" s="165"/>
      <c r="AC48" s="220"/>
      <c r="AD48" s="220"/>
      <c r="AE48" s="220"/>
      <c r="AF48" s="227"/>
      <c r="AG48" s="218"/>
      <c r="AH48" s="218"/>
      <c r="AI48" s="218"/>
      <c r="AJ48" s="218"/>
      <c r="AK48" s="218"/>
      <c r="AL48" s="218"/>
      <c r="AM48" s="218"/>
      <c r="AN48" s="218"/>
      <c r="AO48" s="218"/>
      <c r="AP48" s="62"/>
      <c r="AQ48" s="218"/>
      <c r="AR48" s="62"/>
      <c r="AS48" s="218"/>
      <c r="AT48" s="62"/>
      <c r="AU48" s="55"/>
      <c r="AV48" s="55"/>
      <c r="AW48" s="55"/>
      <c r="AX48" s="55"/>
    </row>
    <row r="49" spans="1:54" s="38" customFormat="1" ht="12">
      <c r="A49" s="41" t="s">
        <v>53</v>
      </c>
      <c r="B49" s="201">
        <v>217523</v>
      </c>
      <c r="C49" s="186"/>
      <c r="D49" s="201">
        <v>196626</v>
      </c>
      <c r="E49" s="175"/>
      <c r="F49" s="201">
        <v>150046.31860008457</v>
      </c>
      <c r="G49" s="35"/>
      <c r="H49" s="201">
        <v>187780.82992972605</v>
      </c>
      <c r="I49" s="175"/>
      <c r="J49" s="201">
        <v>204873.02502965083</v>
      </c>
      <c r="K49" s="175"/>
      <c r="L49" s="201">
        <v>279694.45793849829</v>
      </c>
      <c r="M49" s="35"/>
      <c r="N49" s="201">
        <v>264962.54666628916</v>
      </c>
      <c r="O49" s="35"/>
      <c r="P49" s="201">
        <v>204013.87552154143</v>
      </c>
      <c r="Q49" s="35"/>
      <c r="R49" s="201">
        <v>181890</v>
      </c>
      <c r="S49" s="35"/>
      <c r="T49" s="201">
        <f>SUM(T50:T54)</f>
        <v>200710.71623886286</v>
      </c>
      <c r="U49" s="201"/>
      <c r="V49" s="201">
        <f t="shared" ref="V49:Z49" si="21">SUM(V50:V54)</f>
        <v>170378.48835000012</v>
      </c>
      <c r="W49" s="201"/>
      <c r="X49" s="201">
        <f t="shared" si="21"/>
        <v>141728.12100000001</v>
      </c>
      <c r="Y49" s="201"/>
      <c r="Z49" s="201">
        <f t="shared" si="21"/>
        <v>170497.55054661003</v>
      </c>
      <c r="AA49" s="175"/>
      <c r="AB49" s="175"/>
      <c r="AC49" s="214">
        <v>100</v>
      </c>
      <c r="AD49" s="214"/>
      <c r="AE49" s="214">
        <v>100</v>
      </c>
      <c r="AF49" s="214"/>
      <c r="AG49" s="214">
        <v>100</v>
      </c>
      <c r="AH49" s="214"/>
      <c r="AI49" s="214">
        <v>99.999999999999901</v>
      </c>
      <c r="AJ49" s="214"/>
      <c r="AK49" s="214">
        <v>99.999999999999929</v>
      </c>
      <c r="AL49" s="214"/>
      <c r="AM49" s="214">
        <v>100.00000000000007</v>
      </c>
      <c r="AN49" s="214"/>
      <c r="AO49" s="214">
        <v>99.999999999999901</v>
      </c>
      <c r="AP49" s="67"/>
      <c r="AQ49" s="214">
        <v>99.999999999999915</v>
      </c>
      <c r="AR49" s="67"/>
      <c r="AS49" s="214">
        <v>100</v>
      </c>
      <c r="AT49" s="67"/>
      <c r="AU49" s="214">
        <f>SUM(AU50:AU53)</f>
        <v>100.00000000000001</v>
      </c>
      <c r="AV49" s="214"/>
      <c r="AW49" s="214">
        <f>SUM(AW50:AW53)</f>
        <v>100</v>
      </c>
      <c r="AX49" s="214"/>
      <c r="AY49" s="214">
        <f t="shared" ref="AY49:BA49" si="22">SUM(AY50:AY53)</f>
        <v>99.999999999999986</v>
      </c>
      <c r="AZ49" s="214"/>
      <c r="BA49" s="214">
        <f t="shared" si="22"/>
        <v>100</v>
      </c>
    </row>
    <row r="50" spans="1:54" s="4" customFormat="1" ht="12">
      <c r="A50" s="331" t="s">
        <v>137</v>
      </c>
      <c r="B50" s="200">
        <v>131779</v>
      </c>
      <c r="C50" s="150"/>
      <c r="D50" s="200">
        <v>93564</v>
      </c>
      <c r="E50" s="176"/>
      <c r="F50" s="200">
        <v>64453.985565746436</v>
      </c>
      <c r="G50" s="92"/>
      <c r="H50" s="203">
        <v>84024.3048025639</v>
      </c>
      <c r="I50" s="178"/>
      <c r="J50" s="200">
        <v>88001.701295147897</v>
      </c>
      <c r="K50" s="178"/>
      <c r="L50" s="200">
        <v>123797.48482453548</v>
      </c>
      <c r="M50" s="92"/>
      <c r="N50" s="200">
        <v>100740.26960468541</v>
      </c>
      <c r="O50" s="92"/>
      <c r="P50" s="200">
        <v>79472.906608010831</v>
      </c>
      <c r="Q50" s="92"/>
      <c r="R50" s="200">
        <v>85049</v>
      </c>
      <c r="S50" s="92"/>
      <c r="T50" s="200">
        <v>97208.218450742104</v>
      </c>
      <c r="U50" s="92"/>
      <c r="V50" s="200">
        <v>88019.483837000065</v>
      </c>
      <c r="W50" s="178"/>
      <c r="X50" s="200">
        <v>72326.55</v>
      </c>
      <c r="Y50" s="178"/>
      <c r="Z50" s="200">
        <v>76361.275250000006</v>
      </c>
      <c r="AA50" s="178"/>
      <c r="AB50" s="178"/>
      <c r="AC50" s="217">
        <v>60.581639642704452</v>
      </c>
      <c r="AD50" s="217"/>
      <c r="AE50" s="217">
        <v>47.584754813707242</v>
      </c>
      <c r="AF50" s="227"/>
      <c r="AG50" s="236">
        <v>42.956059280290873</v>
      </c>
      <c r="AH50" s="236"/>
      <c r="AI50" s="236">
        <v>44.745943893212399</v>
      </c>
      <c r="AJ50" s="236"/>
      <c r="AK50" s="236">
        <v>42.95426461458824</v>
      </c>
      <c r="AL50" s="236"/>
      <c r="AM50" s="236">
        <v>44.261686748100402</v>
      </c>
      <c r="AN50" s="236"/>
      <c r="AO50" s="236">
        <v>38.020569651137933</v>
      </c>
      <c r="AP50" s="62"/>
      <c r="AQ50" s="236">
        <v>38.976346843233259</v>
      </c>
      <c r="AR50" s="62"/>
      <c r="AS50" s="236">
        <v>46.829539572940412</v>
      </c>
      <c r="AT50" s="62"/>
      <c r="AU50" s="236">
        <f>T50/$T$49*100</f>
        <v>48.432002173245223</v>
      </c>
      <c r="AV50" s="236"/>
      <c r="AW50" s="236">
        <f>V50/SUM($V$50:$V$53)*100</f>
        <v>51.661148475613885</v>
      </c>
      <c r="AX50" s="236"/>
      <c r="AY50" s="323">
        <f>X50/SUM($X$50:$X$53)*100</f>
        <v>51.031897896960054</v>
      </c>
      <c r="AZ50" s="323"/>
      <c r="BA50" s="323">
        <f>Z50/SUM($Z$50:$Z$53)*100</f>
        <v>44.789956639250761</v>
      </c>
    </row>
    <row r="51" spans="1:54" s="4" customFormat="1" ht="12">
      <c r="A51" s="331" t="s">
        <v>138</v>
      </c>
      <c r="B51" s="200">
        <v>32301</v>
      </c>
      <c r="C51" s="150"/>
      <c r="D51" s="200">
        <v>46897</v>
      </c>
      <c r="E51" s="176"/>
      <c r="F51" s="200">
        <v>41884.017909642258</v>
      </c>
      <c r="G51" s="92"/>
      <c r="H51" s="203">
        <v>51945.226525781611</v>
      </c>
      <c r="I51" s="178"/>
      <c r="J51" s="200">
        <v>64438.056491341093</v>
      </c>
      <c r="K51" s="178"/>
      <c r="L51" s="200">
        <v>80280.741977128797</v>
      </c>
      <c r="M51" s="92"/>
      <c r="N51" s="200">
        <v>90273.644473868175</v>
      </c>
      <c r="O51" s="92"/>
      <c r="P51" s="200">
        <v>58870.011825027737</v>
      </c>
      <c r="Q51" s="92"/>
      <c r="R51" s="200">
        <v>34002</v>
      </c>
      <c r="S51" s="92"/>
      <c r="T51" s="200">
        <v>39423.372723752458</v>
      </c>
      <c r="U51" s="92"/>
      <c r="V51" s="200">
        <v>32639.875705000013</v>
      </c>
      <c r="W51" s="178"/>
      <c r="X51" s="200">
        <v>30614.17</v>
      </c>
      <c r="Y51" s="178"/>
      <c r="Z51" s="200">
        <v>43381.892979999997</v>
      </c>
      <c r="AA51" s="178"/>
      <c r="AB51" s="178"/>
      <c r="AC51" s="217">
        <v>14.849464194590917</v>
      </c>
      <c r="AD51" s="217"/>
      <c r="AE51" s="217">
        <v>23.850864076978628</v>
      </c>
      <c r="AF51" s="227"/>
      <c r="AG51" s="236">
        <v>27.914059005522752</v>
      </c>
      <c r="AH51" s="236"/>
      <c r="AI51" s="236">
        <v>27.662688755407682</v>
      </c>
      <c r="AJ51" s="236"/>
      <c r="AK51" s="236">
        <v>31.452679766901987</v>
      </c>
      <c r="AL51" s="236"/>
      <c r="AM51" s="236">
        <v>28.703014914504205</v>
      </c>
      <c r="AN51" s="236"/>
      <c r="AO51" s="236">
        <v>34.070341491533334</v>
      </c>
      <c r="AP51" s="62"/>
      <c r="AQ51" s="236">
        <v>28.871952687914348</v>
      </c>
      <c r="AR51" s="62"/>
      <c r="AS51" s="236">
        <v>18.722124946314711</v>
      </c>
      <c r="AT51" s="62"/>
      <c r="AU51" s="236">
        <f t="shared" ref="AU51:AU53" si="23">T51/$T$49*100</f>
        <v>19.641887320473352</v>
      </c>
      <c r="AV51" s="92"/>
      <c r="AW51" s="236">
        <f t="shared" ref="AW51:AW53" si="24">V51/SUM($V$50:$V$53)*100</f>
        <v>19.157275088595416</v>
      </c>
      <c r="AX51" s="236"/>
      <c r="AY51" s="323">
        <f>X51/SUM($X$50:$X$53)*100</f>
        <v>21.600632100386058</v>
      </c>
      <c r="AZ51" s="323"/>
      <c r="BA51" s="323">
        <f t="shared" ref="BA51:BA53" si="25">Z51/SUM($Z$50:$Z$53)*100</f>
        <v>25.44579172023213</v>
      </c>
    </row>
    <row r="52" spans="1:54" s="4" customFormat="1" ht="12">
      <c r="A52" s="331" t="s">
        <v>139</v>
      </c>
      <c r="B52" s="200">
        <v>51222</v>
      </c>
      <c r="C52" s="150"/>
      <c r="D52" s="200">
        <v>55150</v>
      </c>
      <c r="E52" s="176"/>
      <c r="F52" s="200">
        <v>43277.264749108726</v>
      </c>
      <c r="G52" s="92"/>
      <c r="H52" s="203">
        <v>51250.163536441185</v>
      </c>
      <c r="I52" s="178"/>
      <c r="J52" s="200">
        <v>51981.221391850573</v>
      </c>
      <c r="K52" s="178"/>
      <c r="L52" s="200">
        <v>75004.90117709538</v>
      </c>
      <c r="M52" s="92"/>
      <c r="N52" s="200">
        <v>73107.265342179991</v>
      </c>
      <c r="O52" s="92"/>
      <c r="P52" s="200">
        <v>65311.308201386913</v>
      </c>
      <c r="Q52" s="92"/>
      <c r="R52" s="200">
        <v>62353</v>
      </c>
      <c r="S52" s="92"/>
      <c r="T52" s="200">
        <v>64079.125064368309</v>
      </c>
      <c r="U52" s="92"/>
      <c r="V52" s="200">
        <v>49043.286357000026</v>
      </c>
      <c r="W52" s="178"/>
      <c r="X52" s="200">
        <v>37237.599999999999</v>
      </c>
      <c r="Y52" s="178"/>
      <c r="Z52" s="200">
        <v>50291.107940000002</v>
      </c>
      <c r="AA52" s="178"/>
      <c r="AB52" s="178"/>
      <c r="AC52" s="217">
        <v>23.547854709616914</v>
      </c>
      <c r="AD52" s="217"/>
      <c r="AE52" s="217">
        <v>28.048172672993399</v>
      </c>
      <c r="AF52" s="227"/>
      <c r="AG52" s="236">
        <v>28.842603505957886</v>
      </c>
      <c r="AH52" s="236"/>
      <c r="AI52" s="236">
        <v>27.292542883967801</v>
      </c>
      <c r="AJ52" s="236"/>
      <c r="AK52" s="236">
        <v>25.372408780671535</v>
      </c>
      <c r="AL52" s="236"/>
      <c r="AM52" s="236">
        <v>26.816727699906078</v>
      </c>
      <c r="AN52" s="236"/>
      <c r="AO52" s="236">
        <v>27.591546904270931</v>
      </c>
      <c r="AP52" s="62"/>
      <c r="AQ52" s="236">
        <v>32.030994082025508</v>
      </c>
      <c r="AR52" s="62"/>
      <c r="AS52" s="236">
        <v>34.332705628420719</v>
      </c>
      <c r="AT52" s="62"/>
      <c r="AU52" s="236">
        <f t="shared" si="23"/>
        <v>31.926110506281429</v>
      </c>
      <c r="AV52" s="92"/>
      <c r="AW52" s="236">
        <f t="shared" si="24"/>
        <v>28.784905202499996</v>
      </c>
      <c r="AX52" s="236"/>
      <c r="AY52" s="323">
        <f>X52/SUM($X$50:$X$53)*100</f>
        <v>26.273967182560753</v>
      </c>
      <c r="AZ52" s="323"/>
      <c r="BA52" s="323">
        <f t="shared" si="25"/>
        <v>29.498414433204211</v>
      </c>
    </row>
    <row r="53" spans="1:54" s="3" customFormat="1" ht="13.5">
      <c r="A53" s="331" t="s">
        <v>140</v>
      </c>
      <c r="B53" s="200">
        <v>2221</v>
      </c>
      <c r="C53" s="140" t="s">
        <v>71</v>
      </c>
      <c r="D53" s="200">
        <v>1015</v>
      </c>
      <c r="E53" s="140" t="s">
        <v>71</v>
      </c>
      <c r="F53" s="200">
        <v>431.05037558714696</v>
      </c>
      <c r="G53" s="92" t="s">
        <v>71</v>
      </c>
      <c r="H53" s="203">
        <v>561.13506493936507</v>
      </c>
      <c r="I53" s="140" t="s">
        <v>71</v>
      </c>
      <c r="J53" s="200">
        <v>452.04585131130057</v>
      </c>
      <c r="K53" s="140" t="s">
        <v>71</v>
      </c>
      <c r="L53" s="200">
        <v>611.3299597386499</v>
      </c>
      <c r="M53" s="92" t="s">
        <v>71</v>
      </c>
      <c r="N53" s="200">
        <v>841.36724555555543</v>
      </c>
      <c r="O53" s="92" t="s">
        <v>71</v>
      </c>
      <c r="P53" s="200">
        <v>246.12074204545456</v>
      </c>
      <c r="Q53" s="92" t="s">
        <v>71</v>
      </c>
      <c r="R53" s="200">
        <v>210</v>
      </c>
      <c r="S53" s="92" t="s">
        <v>71</v>
      </c>
      <c r="T53" s="200">
        <v>0</v>
      </c>
      <c r="U53" s="92"/>
      <c r="V53" s="200">
        <v>675.84245099999998</v>
      </c>
      <c r="W53" s="92" t="s">
        <v>71</v>
      </c>
      <c r="X53" s="200">
        <v>1549.8009999999999</v>
      </c>
      <c r="Y53" s="92" t="s">
        <v>71</v>
      </c>
      <c r="Z53" s="200">
        <v>453.21919650000001</v>
      </c>
      <c r="AA53" s="92" t="s">
        <v>71</v>
      </c>
      <c r="AB53" s="92"/>
      <c r="AC53" s="220">
        <v>1.0210414530877194</v>
      </c>
      <c r="AD53" s="220"/>
      <c r="AE53" s="220">
        <v>0.51620843632073066</v>
      </c>
      <c r="AF53" s="220"/>
      <c r="AG53" s="236">
        <v>0.28727820822849837</v>
      </c>
      <c r="AH53" s="236"/>
      <c r="AI53" s="236">
        <v>0.29882446741201446</v>
      </c>
      <c r="AJ53" s="236"/>
      <c r="AK53" s="236">
        <v>0.22064683783815683</v>
      </c>
      <c r="AL53" s="236"/>
      <c r="AM53" s="236">
        <v>0.21857063748938313</v>
      </c>
      <c r="AN53" s="236"/>
      <c r="AO53" s="236">
        <v>0.31754195305770011</v>
      </c>
      <c r="AP53" s="144"/>
      <c r="AQ53" s="236">
        <v>0.12070638682681099</v>
      </c>
      <c r="AR53" s="144"/>
      <c r="AS53" s="236">
        <v>0.11562985232416002</v>
      </c>
      <c r="AT53" s="144"/>
      <c r="AU53" s="236">
        <f t="shared" si="23"/>
        <v>0</v>
      </c>
      <c r="AV53" s="92"/>
      <c r="AW53" s="236">
        <f t="shared" si="24"/>
        <v>0.3966712332907017</v>
      </c>
      <c r="AX53" s="236"/>
      <c r="AY53" s="323">
        <f>X53/SUM($X$50:$X$53)*100</f>
        <v>1.0935028200931274</v>
      </c>
      <c r="AZ53" s="323"/>
      <c r="BA53" s="323">
        <f t="shared" si="25"/>
        <v>0.26583720731289212</v>
      </c>
    </row>
    <row r="54" spans="1:54" s="3" customFormat="1" ht="12">
      <c r="A54" s="331" t="s">
        <v>3</v>
      </c>
      <c r="B54" s="200">
        <v>0</v>
      </c>
      <c r="C54" s="140"/>
      <c r="D54" s="200">
        <v>0</v>
      </c>
      <c r="E54" s="140"/>
      <c r="F54" s="200">
        <v>0</v>
      </c>
      <c r="G54" s="92"/>
      <c r="H54" s="203">
        <v>0</v>
      </c>
      <c r="I54" s="140"/>
      <c r="J54" s="200">
        <v>0</v>
      </c>
      <c r="K54" s="140"/>
      <c r="L54" s="200">
        <v>0</v>
      </c>
      <c r="M54" s="92"/>
      <c r="N54" s="200">
        <v>0</v>
      </c>
      <c r="O54" s="92"/>
      <c r="P54" s="200">
        <v>113.5281450704762</v>
      </c>
      <c r="Q54" s="92" t="s">
        <v>71</v>
      </c>
      <c r="R54" s="200">
        <v>276</v>
      </c>
      <c r="S54" s="92" t="s">
        <v>71</v>
      </c>
      <c r="T54" s="200">
        <v>0</v>
      </c>
      <c r="U54" s="92"/>
      <c r="V54" s="200">
        <v>0</v>
      </c>
      <c r="W54" s="140"/>
      <c r="X54" s="200">
        <v>0</v>
      </c>
      <c r="Y54" s="140"/>
      <c r="Z54" s="200">
        <v>10.05518011</v>
      </c>
      <c r="AA54" s="140" t="s">
        <v>71</v>
      </c>
      <c r="AB54" s="140"/>
      <c r="AC54" s="220">
        <v>0</v>
      </c>
      <c r="AD54" s="220"/>
      <c r="AE54" s="220">
        <v>0</v>
      </c>
      <c r="AF54" s="220"/>
      <c r="AG54" s="236">
        <v>0</v>
      </c>
      <c r="AH54" s="236"/>
      <c r="AI54" s="236">
        <v>0</v>
      </c>
      <c r="AJ54" s="236"/>
      <c r="AK54" s="236">
        <v>0</v>
      </c>
      <c r="AL54" s="236"/>
      <c r="AM54" s="236">
        <v>0</v>
      </c>
      <c r="AN54" s="236"/>
      <c r="AO54" s="236">
        <v>0</v>
      </c>
      <c r="AP54" s="144"/>
      <c r="AQ54" s="223" t="s">
        <v>80</v>
      </c>
      <c r="AR54" s="144"/>
      <c r="AS54" s="216" t="s">
        <v>80</v>
      </c>
      <c r="AT54" s="144"/>
      <c r="AU54" s="236">
        <v>0</v>
      </c>
      <c r="AV54" s="92"/>
      <c r="AW54" s="236">
        <v>0</v>
      </c>
      <c r="AX54" s="236"/>
      <c r="AY54" s="236">
        <v>0</v>
      </c>
      <c r="AZ54" s="236"/>
      <c r="BA54" s="246" t="s">
        <v>80</v>
      </c>
    </row>
    <row r="55" spans="1:54" s="4" customFormat="1" ht="6.6" customHeight="1" thickBot="1">
      <c r="A55" s="86"/>
      <c r="B55" s="82"/>
      <c r="C55" s="155"/>
      <c r="D55" s="82"/>
      <c r="E55" s="155"/>
      <c r="F55" s="155"/>
      <c r="G55" s="155"/>
      <c r="H55" s="93"/>
      <c r="I55" s="190"/>
      <c r="J55" s="95"/>
      <c r="K55" s="190"/>
      <c r="L55" s="190"/>
      <c r="M55" s="190"/>
      <c r="N55" s="190"/>
      <c r="O55" s="190"/>
      <c r="P55" s="190"/>
      <c r="Q55" s="190"/>
      <c r="R55" s="190"/>
      <c r="S55" s="190"/>
      <c r="T55" s="190"/>
      <c r="U55" s="190"/>
      <c r="V55" s="190"/>
      <c r="W55" s="190"/>
      <c r="X55" s="190"/>
      <c r="Y55" s="190"/>
      <c r="Z55" s="190"/>
      <c r="AA55" s="190"/>
      <c r="AB55" s="190"/>
      <c r="AC55" s="50"/>
      <c r="AD55" s="83"/>
      <c r="AE55" s="50"/>
      <c r="AF55" s="83"/>
      <c r="AG55" s="83"/>
      <c r="AH55" s="83"/>
      <c r="AI55" s="94"/>
      <c r="AJ55" s="94"/>
      <c r="AK55" s="94"/>
      <c r="AL55" s="94"/>
      <c r="AM55" s="94"/>
      <c r="AN55" s="94"/>
      <c r="AO55" s="94"/>
      <c r="AP55" s="71"/>
      <c r="AQ55" s="94"/>
      <c r="AR55" s="71"/>
      <c r="AS55" s="94"/>
      <c r="AT55" s="71"/>
      <c r="AU55" s="190"/>
      <c r="AV55" s="190"/>
      <c r="AW55" s="190"/>
      <c r="AX55" s="190"/>
      <c r="AY55" s="190"/>
      <c r="AZ55" s="190"/>
      <c r="BA55" s="190"/>
      <c r="BB55" s="190"/>
    </row>
    <row r="56" spans="1:54" ht="6.6" customHeight="1">
      <c r="A56" s="10"/>
      <c r="B56" s="6"/>
      <c r="C56" s="140"/>
      <c r="D56" s="18"/>
      <c r="E56" s="140"/>
      <c r="F56" s="174"/>
      <c r="G56" s="174"/>
      <c r="H56" s="16"/>
      <c r="I56" s="174"/>
      <c r="J56" s="16"/>
      <c r="K56" s="174"/>
      <c r="L56" s="174"/>
      <c r="M56" s="174"/>
      <c r="N56" s="174"/>
      <c r="O56" s="174"/>
      <c r="P56" s="174"/>
      <c r="Q56" s="174"/>
      <c r="R56" s="174"/>
      <c r="S56" s="174"/>
      <c r="T56" s="174"/>
      <c r="U56" s="174"/>
      <c r="V56" s="174"/>
      <c r="W56" s="174"/>
      <c r="X56" s="174"/>
      <c r="Y56" s="174"/>
      <c r="Z56" s="174"/>
      <c r="AA56" s="174"/>
      <c r="AB56" s="174"/>
      <c r="AC56" s="6"/>
      <c r="AD56" s="6"/>
      <c r="AE56" s="18"/>
      <c r="AF56" s="18"/>
      <c r="AG56" s="16"/>
      <c r="AH56" s="16"/>
      <c r="AU56" s="174"/>
      <c r="AV56" s="174"/>
      <c r="AW56" s="174"/>
      <c r="AX56" s="174"/>
    </row>
    <row r="57" spans="1:54" s="103" customFormat="1" ht="11.25">
      <c r="A57" s="25" t="s">
        <v>108</v>
      </c>
      <c r="B57" s="137"/>
      <c r="C57" s="181"/>
      <c r="D57" s="137"/>
      <c r="E57" s="181"/>
      <c r="F57" s="181"/>
      <c r="G57" s="181"/>
      <c r="H57" s="137"/>
      <c r="I57" s="181"/>
      <c r="J57" s="137"/>
      <c r="K57" s="181"/>
      <c r="L57" s="181"/>
      <c r="M57" s="181"/>
      <c r="N57" s="181"/>
      <c r="O57" s="181"/>
      <c r="P57" s="181"/>
      <c r="Q57" s="181"/>
      <c r="R57" s="181"/>
      <c r="S57" s="181"/>
      <c r="T57" s="181"/>
      <c r="U57" s="181"/>
      <c r="V57" s="181"/>
      <c r="W57" s="181"/>
      <c r="X57" s="181"/>
      <c r="Y57" s="181"/>
      <c r="Z57" s="181"/>
      <c r="AA57" s="181"/>
      <c r="AB57" s="181"/>
      <c r="AC57" s="137"/>
      <c r="AD57" s="137"/>
      <c r="AE57" s="137"/>
      <c r="AF57" s="137"/>
      <c r="AG57" s="137"/>
      <c r="AH57" s="137"/>
      <c r="AU57" s="181"/>
      <c r="AV57" s="181"/>
      <c r="AW57" s="181"/>
      <c r="AX57" s="181"/>
    </row>
    <row r="58" spans="1:54" s="103" customFormat="1" ht="11.25">
      <c r="A58" s="25" t="s">
        <v>109</v>
      </c>
      <c r="B58" s="137"/>
      <c r="C58" s="181"/>
      <c r="D58" s="137"/>
      <c r="E58" s="181"/>
      <c r="F58" s="181"/>
      <c r="G58" s="181"/>
      <c r="H58" s="137"/>
      <c r="I58" s="181"/>
      <c r="J58" s="137"/>
      <c r="K58" s="181"/>
      <c r="L58" s="181"/>
      <c r="M58" s="181"/>
      <c r="N58" s="181"/>
      <c r="O58" s="181"/>
      <c r="P58" s="181"/>
      <c r="Q58" s="181"/>
      <c r="R58" s="181"/>
      <c r="S58" s="181"/>
      <c r="T58" s="181"/>
      <c r="U58" s="181"/>
      <c r="V58" s="181"/>
      <c r="W58" s="181"/>
      <c r="X58" s="181"/>
      <c r="Y58" s="181"/>
      <c r="Z58" s="181"/>
      <c r="AA58" s="181"/>
      <c r="AB58" s="181"/>
      <c r="AC58" s="137"/>
      <c r="AD58" s="137"/>
      <c r="AE58" s="137"/>
      <c r="AF58" s="137"/>
      <c r="AG58" s="137"/>
      <c r="AH58" s="137"/>
      <c r="AU58" s="181"/>
      <c r="AV58" s="181"/>
      <c r="AW58" s="181"/>
      <c r="AX58" s="181"/>
    </row>
    <row r="59" spans="1:54" s="103" customFormat="1" ht="11.25">
      <c r="A59" s="25" t="s">
        <v>110</v>
      </c>
      <c r="B59" s="137"/>
      <c r="C59" s="181"/>
      <c r="D59" s="137"/>
      <c r="E59" s="181"/>
      <c r="F59" s="181"/>
      <c r="G59" s="181"/>
      <c r="H59" s="137"/>
      <c r="I59" s="181"/>
      <c r="J59" s="137"/>
      <c r="K59" s="181"/>
      <c r="L59" s="181"/>
      <c r="M59" s="181"/>
      <c r="N59" s="181"/>
      <c r="O59" s="181"/>
      <c r="P59" s="181"/>
      <c r="Q59" s="181"/>
      <c r="R59" s="181"/>
      <c r="S59" s="181"/>
      <c r="T59" s="181"/>
      <c r="U59" s="181"/>
      <c r="V59" s="181"/>
      <c r="W59" s="181"/>
      <c r="X59" s="181"/>
      <c r="Y59" s="181"/>
      <c r="Z59" s="181"/>
      <c r="AA59" s="181"/>
      <c r="AB59" s="181"/>
      <c r="AC59" s="137"/>
      <c r="AD59" s="137"/>
      <c r="AE59" s="137"/>
      <c r="AF59" s="137"/>
      <c r="AG59" s="137"/>
      <c r="AH59" s="137"/>
      <c r="AU59" s="181"/>
      <c r="AV59" s="181"/>
      <c r="AW59" s="181"/>
      <c r="AX59" s="181"/>
    </row>
    <row r="60" spans="1:54" s="103" customFormat="1" ht="11.25" customHeight="1">
      <c r="A60" s="504" t="s">
        <v>157</v>
      </c>
      <c r="B60" s="504"/>
      <c r="C60" s="504"/>
      <c r="D60" s="504"/>
      <c r="E60" s="504"/>
      <c r="F60" s="504"/>
      <c r="G60" s="504"/>
      <c r="H60" s="504"/>
      <c r="I60" s="504"/>
      <c r="J60" s="504"/>
      <c r="K60" s="504"/>
      <c r="L60" s="504"/>
      <c r="M60" s="504"/>
      <c r="N60" s="504"/>
      <c r="O60" s="504"/>
      <c r="P60" s="504"/>
      <c r="Q60" s="504"/>
      <c r="R60" s="504"/>
      <c r="S60" s="504"/>
      <c r="T60" s="504"/>
      <c r="U60" s="504"/>
      <c r="V60" s="504"/>
      <c r="W60" s="504"/>
      <c r="X60" s="504"/>
      <c r="Y60" s="504"/>
      <c r="Z60" s="504"/>
      <c r="AA60" s="504"/>
      <c r="AB60" s="504"/>
      <c r="AC60" s="504"/>
      <c r="AD60" s="504"/>
      <c r="AE60" s="504"/>
      <c r="AF60" s="504"/>
      <c r="AG60" s="504"/>
      <c r="AH60" s="504"/>
      <c r="AI60" s="504"/>
      <c r="AJ60" s="504"/>
      <c r="AK60" s="504"/>
      <c r="AL60" s="504"/>
      <c r="AM60" s="504"/>
      <c r="AN60" s="504"/>
      <c r="AO60" s="504"/>
      <c r="AP60" s="504"/>
      <c r="AQ60" s="433"/>
      <c r="AR60" s="433"/>
      <c r="AS60" s="433"/>
      <c r="AT60" s="433"/>
    </row>
    <row r="61" spans="1:54" s="103" customFormat="1" ht="11.25">
      <c r="A61" s="104" t="s">
        <v>79</v>
      </c>
      <c r="B61" s="120"/>
      <c r="C61" s="181"/>
      <c r="D61" s="120"/>
      <c r="E61" s="181"/>
      <c r="F61" s="181"/>
      <c r="G61" s="181"/>
      <c r="H61" s="137"/>
      <c r="I61" s="181"/>
      <c r="J61" s="137"/>
      <c r="K61" s="181"/>
      <c r="L61" s="181"/>
      <c r="M61" s="181"/>
      <c r="N61" s="181"/>
      <c r="O61" s="181"/>
      <c r="P61" s="181"/>
      <c r="Q61" s="181"/>
      <c r="R61" s="181"/>
      <c r="S61" s="181"/>
      <c r="T61" s="181"/>
      <c r="U61" s="181"/>
      <c r="V61" s="181"/>
      <c r="W61" s="181"/>
      <c r="X61" s="181"/>
      <c r="Y61" s="181"/>
      <c r="Z61" s="181"/>
      <c r="AA61" s="181"/>
      <c r="AB61" s="181"/>
      <c r="AC61" s="120"/>
      <c r="AD61" s="120"/>
      <c r="AE61" s="120"/>
      <c r="AF61" s="120"/>
      <c r="AG61" s="137"/>
      <c r="AH61" s="137"/>
      <c r="AU61" s="181"/>
      <c r="AV61" s="181"/>
      <c r="AW61" s="181"/>
      <c r="AX61" s="181"/>
    </row>
    <row r="62" spans="1:54" s="103" customFormat="1" ht="11.25">
      <c r="A62" s="103" t="s">
        <v>124</v>
      </c>
      <c r="B62" s="105"/>
      <c r="C62" s="298"/>
      <c r="D62" s="105"/>
      <c r="E62" s="298"/>
      <c r="F62" s="172"/>
      <c r="G62" s="298"/>
      <c r="H62" s="106"/>
      <c r="I62" s="298"/>
      <c r="J62" s="106"/>
      <c r="K62" s="298"/>
      <c r="L62" s="298"/>
      <c r="M62" s="298"/>
      <c r="N62" s="298"/>
      <c r="O62" s="298"/>
      <c r="P62" s="298"/>
      <c r="Q62" s="298"/>
      <c r="R62" s="298"/>
      <c r="S62" s="298"/>
      <c r="T62" s="298"/>
      <c r="U62" s="298"/>
      <c r="V62" s="298"/>
      <c r="W62" s="298"/>
      <c r="X62" s="298"/>
      <c r="Y62" s="298"/>
      <c r="Z62" s="298"/>
      <c r="AA62" s="298"/>
      <c r="AB62" s="298"/>
      <c r="AU62" s="298"/>
      <c r="AV62" s="298"/>
      <c r="AW62" s="298"/>
      <c r="AX62" s="298"/>
    </row>
    <row r="63" spans="1:54" s="103" customFormat="1" ht="11.25">
      <c r="A63" s="103" t="s">
        <v>177</v>
      </c>
      <c r="C63" s="271"/>
      <c r="E63" s="299"/>
      <c r="F63" s="171"/>
      <c r="G63" s="299"/>
      <c r="I63" s="299"/>
      <c r="K63" s="299"/>
      <c r="L63" s="299"/>
      <c r="M63" s="299"/>
      <c r="N63" s="299"/>
      <c r="O63" s="299"/>
      <c r="P63" s="299"/>
      <c r="Q63" s="299"/>
      <c r="R63" s="299"/>
      <c r="S63" s="299"/>
      <c r="T63" s="299"/>
      <c r="U63" s="299"/>
      <c r="V63" s="299"/>
      <c r="W63" s="299"/>
      <c r="X63" s="299"/>
      <c r="Y63" s="299"/>
      <c r="Z63" s="299"/>
      <c r="AA63" s="299"/>
      <c r="AB63" s="299"/>
      <c r="AU63" s="299"/>
      <c r="AV63" s="299"/>
      <c r="AW63" s="299"/>
      <c r="AX63" s="299"/>
    </row>
    <row r="64" spans="1:54" s="103" customFormat="1" ht="11.25">
      <c r="B64" s="120"/>
      <c r="C64" s="181"/>
      <c r="D64" s="120"/>
      <c r="E64" s="181"/>
      <c r="F64" s="181"/>
      <c r="G64" s="181"/>
      <c r="H64" s="120"/>
      <c r="I64" s="181"/>
      <c r="J64" s="120"/>
      <c r="K64" s="181"/>
      <c r="L64" s="181"/>
      <c r="M64" s="181"/>
      <c r="N64" s="181"/>
      <c r="O64" s="181"/>
      <c r="P64" s="181"/>
      <c r="Q64" s="181"/>
      <c r="R64" s="181"/>
      <c r="S64" s="181"/>
      <c r="T64" s="181"/>
      <c r="U64" s="181"/>
      <c r="V64" s="181"/>
      <c r="W64" s="181"/>
      <c r="X64" s="181"/>
      <c r="Y64" s="181"/>
      <c r="Z64" s="181"/>
      <c r="AA64" s="181"/>
      <c r="AB64" s="181"/>
      <c r="AC64" s="120"/>
      <c r="AD64" s="120"/>
      <c r="AE64" s="120"/>
      <c r="AF64" s="120"/>
      <c r="AG64" s="120"/>
      <c r="AH64" s="120"/>
      <c r="AU64" s="181"/>
      <c r="AV64" s="181"/>
      <c r="AW64" s="181"/>
      <c r="AX64" s="181"/>
    </row>
    <row r="387" spans="2:34">
      <c r="B387"/>
      <c r="C387"/>
      <c r="D387" s="19"/>
      <c r="E387" s="283"/>
      <c r="AG387"/>
      <c r="AH387"/>
    </row>
    <row r="388" spans="2:34">
      <c r="B388"/>
      <c r="C388"/>
      <c r="D388" s="19"/>
      <c r="E388" s="283"/>
      <c r="AE388" s="19"/>
      <c r="AF388" s="19"/>
      <c r="AG388"/>
      <c r="AH388"/>
    </row>
    <row r="389" spans="2:34">
      <c r="B389"/>
      <c r="C389"/>
      <c r="D389" s="19"/>
      <c r="E389" s="283"/>
      <c r="AE389" s="19"/>
      <c r="AF389" s="19"/>
      <c r="AG389"/>
      <c r="AH389"/>
    </row>
    <row r="390" spans="2:34">
      <c r="B390"/>
      <c r="C390"/>
      <c r="D390" s="19"/>
      <c r="E390" s="283"/>
      <c r="AE390" s="19"/>
      <c r="AF390" s="19"/>
      <c r="AG390"/>
      <c r="AH390"/>
    </row>
    <row r="391" spans="2:34">
      <c r="B391"/>
      <c r="C391"/>
      <c r="D391" s="19"/>
      <c r="E391" s="283"/>
      <c r="AE391" s="19"/>
      <c r="AF391" s="19"/>
      <c r="AG391"/>
      <c r="AH391"/>
    </row>
    <row r="392" spans="2:34">
      <c r="B392"/>
      <c r="C392"/>
      <c r="D392" s="19"/>
      <c r="E392" s="283"/>
      <c r="AE392" s="19"/>
      <c r="AF392" s="19"/>
      <c r="AG392"/>
      <c r="AH392"/>
    </row>
    <row r="393" spans="2:34">
      <c r="B393"/>
      <c r="C393"/>
      <c r="D393" s="19"/>
      <c r="E393" s="283"/>
      <c r="AE393" s="19"/>
      <c r="AF393" s="19"/>
      <c r="AG393"/>
      <c r="AH393"/>
    </row>
    <row r="394" spans="2:34">
      <c r="B394"/>
      <c r="C394"/>
      <c r="D394" s="19"/>
      <c r="E394" s="283"/>
      <c r="AE394" s="19"/>
      <c r="AF394" s="19"/>
      <c r="AG394"/>
      <c r="AH394"/>
    </row>
    <row r="395" spans="2:34">
      <c r="B395"/>
      <c r="C395"/>
      <c r="D395" s="19"/>
      <c r="E395" s="283"/>
      <c r="AE395" s="19"/>
      <c r="AF395" s="19"/>
      <c r="AG395"/>
      <c r="AH395"/>
    </row>
    <row r="396" spans="2:34">
      <c r="B396"/>
      <c r="C396"/>
      <c r="D396" s="19"/>
      <c r="E396" s="283"/>
      <c r="AE396" s="19"/>
      <c r="AF396" s="19"/>
      <c r="AG396"/>
      <c r="AH396"/>
    </row>
    <row r="397" spans="2:34">
      <c r="B397"/>
      <c r="C397"/>
      <c r="D397" s="19"/>
      <c r="E397" s="283"/>
      <c r="AE397" s="19"/>
      <c r="AF397" s="19"/>
      <c r="AG397"/>
      <c r="AH397"/>
    </row>
    <row r="398" spans="2:34">
      <c r="B398"/>
      <c r="C398"/>
      <c r="D398" s="19"/>
      <c r="E398" s="283"/>
      <c r="AE398" s="19"/>
      <c r="AF398" s="19"/>
      <c r="AG398"/>
      <c r="AH398"/>
    </row>
    <row r="399" spans="2:34">
      <c r="B399"/>
      <c r="C399"/>
      <c r="D399" s="19"/>
      <c r="E399" s="283"/>
      <c r="AE399" s="19"/>
      <c r="AF399" s="19"/>
      <c r="AG399"/>
      <c r="AH399"/>
    </row>
    <row r="400" spans="2:34">
      <c r="B400"/>
      <c r="C400"/>
      <c r="D400" s="19"/>
      <c r="E400" s="283"/>
      <c r="AE400" s="19"/>
      <c r="AF400" s="19"/>
      <c r="AG400"/>
      <c r="AH400"/>
    </row>
    <row r="401" spans="2:34">
      <c r="B401"/>
      <c r="C401"/>
      <c r="D401" s="19"/>
      <c r="E401" s="283"/>
      <c r="AE401" s="19"/>
      <c r="AF401" s="19"/>
      <c r="AG401"/>
      <c r="AH401"/>
    </row>
    <row r="402" spans="2:34">
      <c r="B402"/>
      <c r="C402"/>
      <c r="D402" s="19"/>
      <c r="E402" s="283"/>
      <c r="AE402" s="19"/>
      <c r="AF402" s="19"/>
      <c r="AG402"/>
      <c r="AH402"/>
    </row>
    <row r="403" spans="2:34">
      <c r="B403"/>
      <c r="C403"/>
      <c r="D403" s="19"/>
      <c r="E403" s="283"/>
      <c r="AE403" s="19"/>
      <c r="AF403" s="19"/>
      <c r="AG403"/>
      <c r="AH403"/>
    </row>
    <row r="404" spans="2:34">
      <c r="B404"/>
      <c r="C404"/>
      <c r="D404" s="19"/>
      <c r="E404" s="283"/>
      <c r="AE404" s="19"/>
      <c r="AF404" s="19"/>
      <c r="AG404"/>
      <c r="AH404"/>
    </row>
    <row r="405" spans="2:34">
      <c r="B405"/>
      <c r="C405"/>
      <c r="D405" s="19"/>
      <c r="E405" s="283"/>
      <c r="AE405" s="19"/>
      <c r="AF405" s="19"/>
      <c r="AG405"/>
      <c r="AH405"/>
    </row>
    <row r="406" spans="2:34">
      <c r="B406"/>
      <c r="C406"/>
      <c r="D406" s="19"/>
      <c r="E406" s="283"/>
      <c r="AE406" s="19"/>
      <c r="AF406" s="19"/>
      <c r="AG406"/>
      <c r="AH406"/>
    </row>
    <row r="407" spans="2:34">
      <c r="B407"/>
      <c r="C407"/>
      <c r="D407" s="19"/>
      <c r="E407" s="283"/>
      <c r="AE407" s="19"/>
      <c r="AF407" s="19"/>
      <c r="AG407"/>
      <c r="AH407"/>
    </row>
    <row r="408" spans="2:34">
      <c r="B408"/>
      <c r="C408"/>
      <c r="D408" s="19"/>
      <c r="E408" s="283"/>
      <c r="AE408" s="19"/>
      <c r="AF408" s="19"/>
      <c r="AG408"/>
      <c r="AH408"/>
    </row>
    <row r="409" spans="2:34">
      <c r="B409"/>
      <c r="C409"/>
      <c r="D409" s="19"/>
      <c r="E409" s="283"/>
      <c r="AE409" s="19"/>
      <c r="AF409" s="19"/>
      <c r="AG409"/>
      <c r="AH409"/>
    </row>
    <row r="410" spans="2:34">
      <c r="B410"/>
      <c r="C410"/>
      <c r="D410" s="19"/>
      <c r="E410" s="283"/>
      <c r="AE410" s="19"/>
      <c r="AF410" s="19"/>
      <c r="AG410"/>
      <c r="AH410"/>
    </row>
    <row r="411" spans="2:34">
      <c r="B411"/>
      <c r="C411"/>
      <c r="D411" s="19"/>
      <c r="E411" s="283"/>
      <c r="AE411" s="19"/>
      <c r="AF411" s="19"/>
      <c r="AG411"/>
      <c r="AH411"/>
    </row>
    <row r="412" spans="2:34">
      <c r="B412"/>
      <c r="C412"/>
      <c r="D412" s="19"/>
      <c r="E412" s="283"/>
      <c r="AE412" s="19"/>
      <c r="AF412" s="19"/>
      <c r="AG412"/>
      <c r="AH412"/>
    </row>
    <row r="413" spans="2:34">
      <c r="B413"/>
      <c r="C413"/>
      <c r="D413" s="19"/>
      <c r="E413" s="283"/>
      <c r="AE413" s="19"/>
      <c r="AF413" s="19"/>
      <c r="AG413"/>
      <c r="AH413"/>
    </row>
    <row r="414" spans="2:34">
      <c r="B414"/>
      <c r="C414"/>
      <c r="D414" s="19"/>
      <c r="E414" s="283"/>
      <c r="AE414" s="19"/>
      <c r="AF414" s="19"/>
      <c r="AG414"/>
      <c r="AH414"/>
    </row>
    <row r="415" spans="2:34">
      <c r="B415"/>
      <c r="C415"/>
      <c r="D415" s="19"/>
      <c r="E415" s="283"/>
      <c r="AE415" s="19"/>
      <c r="AF415" s="19"/>
      <c r="AG415"/>
      <c r="AH415"/>
    </row>
    <row r="416" spans="2:34">
      <c r="B416"/>
      <c r="C416"/>
      <c r="D416" s="19"/>
      <c r="E416" s="283"/>
      <c r="AE416" s="19"/>
      <c r="AF416" s="19"/>
      <c r="AG416"/>
      <c r="AH416"/>
    </row>
    <row r="417" spans="2:34">
      <c r="B417"/>
      <c r="C417"/>
      <c r="D417" s="19"/>
      <c r="E417" s="283"/>
      <c r="AE417" s="19"/>
      <c r="AF417" s="19"/>
      <c r="AG417"/>
      <c r="AH417"/>
    </row>
    <row r="418" spans="2:34">
      <c r="B418"/>
      <c r="C418"/>
      <c r="D418" s="19"/>
      <c r="E418" s="283"/>
      <c r="AE418" s="19"/>
      <c r="AF418" s="19"/>
      <c r="AG418"/>
      <c r="AH418"/>
    </row>
    <row r="419" spans="2:34">
      <c r="B419"/>
      <c r="C419"/>
      <c r="D419" s="19"/>
      <c r="E419" s="283"/>
      <c r="AE419" s="19"/>
      <c r="AF419" s="19"/>
      <c r="AG419"/>
      <c r="AH419"/>
    </row>
    <row r="420" spans="2:34">
      <c r="B420"/>
      <c r="C420"/>
      <c r="D420" s="19"/>
      <c r="E420" s="283"/>
      <c r="AE420" s="19"/>
      <c r="AF420" s="19"/>
      <c r="AG420"/>
      <c r="AH420"/>
    </row>
    <row r="421" spans="2:34">
      <c r="B421"/>
      <c r="C421"/>
      <c r="D421" s="19"/>
      <c r="E421" s="283"/>
      <c r="AE421" s="19"/>
      <c r="AF421" s="19"/>
      <c r="AG421"/>
      <c r="AH421"/>
    </row>
    <row r="422" spans="2:34">
      <c r="B422"/>
      <c r="C422"/>
      <c r="D422" s="19"/>
      <c r="E422" s="283"/>
      <c r="AE422" s="19"/>
      <c r="AF422" s="19"/>
      <c r="AG422"/>
      <c r="AH422"/>
    </row>
    <row r="423" spans="2:34">
      <c r="B423"/>
      <c r="C423"/>
      <c r="D423" s="19"/>
      <c r="E423" s="283"/>
      <c r="AE423" s="19"/>
      <c r="AF423" s="19"/>
      <c r="AG423"/>
      <c r="AH423"/>
    </row>
    <row r="424" spans="2:34">
      <c r="B424"/>
      <c r="C424"/>
      <c r="D424" s="19"/>
      <c r="E424" s="283"/>
      <c r="AE424" s="19"/>
      <c r="AF424" s="19"/>
      <c r="AG424"/>
      <c r="AH424"/>
    </row>
    <row r="425" spans="2:34">
      <c r="B425"/>
      <c r="C425"/>
      <c r="D425" s="19"/>
      <c r="E425" s="283"/>
      <c r="AE425" s="19"/>
      <c r="AF425" s="19"/>
      <c r="AG425"/>
      <c r="AH425"/>
    </row>
    <row r="426" spans="2:34">
      <c r="B426"/>
      <c r="C426"/>
      <c r="D426" s="19"/>
      <c r="E426" s="283"/>
      <c r="AE426" s="19"/>
      <c r="AF426" s="19"/>
      <c r="AG426"/>
      <c r="AH426"/>
    </row>
    <row r="427" spans="2:34">
      <c r="B427"/>
      <c r="C427"/>
      <c r="D427" s="19"/>
      <c r="E427" s="283"/>
      <c r="AE427" s="19"/>
      <c r="AF427" s="19"/>
      <c r="AG427"/>
      <c r="AH427"/>
    </row>
    <row r="428" spans="2:34">
      <c r="B428"/>
      <c r="C428"/>
      <c r="D428" s="19"/>
      <c r="E428" s="283"/>
      <c r="AE428" s="19"/>
      <c r="AF428" s="19"/>
      <c r="AG428"/>
      <c r="AH428"/>
    </row>
    <row r="429" spans="2:34">
      <c r="B429"/>
      <c r="C429"/>
      <c r="D429" s="19"/>
      <c r="E429" s="283"/>
      <c r="AE429" s="19"/>
      <c r="AF429" s="19"/>
      <c r="AG429"/>
      <c r="AH429"/>
    </row>
    <row r="430" spans="2:34">
      <c r="B430"/>
      <c r="C430"/>
      <c r="D430" s="19"/>
      <c r="E430" s="283"/>
      <c r="AE430" s="19"/>
      <c r="AF430" s="19"/>
      <c r="AG430"/>
      <c r="AH430"/>
    </row>
    <row r="431" spans="2:34">
      <c r="B431"/>
      <c r="C431"/>
      <c r="D431" s="19"/>
      <c r="E431" s="283"/>
      <c r="AE431" s="19"/>
      <c r="AF431" s="19"/>
      <c r="AG431"/>
      <c r="AH431"/>
    </row>
    <row r="432" spans="2:34">
      <c r="B432"/>
      <c r="C432"/>
      <c r="D432" s="19"/>
      <c r="E432" s="283"/>
      <c r="AE432" s="19"/>
      <c r="AF432" s="19"/>
      <c r="AG432"/>
      <c r="AH432"/>
    </row>
    <row r="433" spans="2:34">
      <c r="B433"/>
      <c r="C433"/>
      <c r="D433" s="19"/>
      <c r="E433" s="283"/>
      <c r="AE433" s="19"/>
      <c r="AF433" s="19"/>
      <c r="AG433"/>
      <c r="AH433"/>
    </row>
    <row r="434" spans="2:34">
      <c r="B434"/>
      <c r="C434"/>
      <c r="D434" s="19"/>
      <c r="E434" s="283"/>
      <c r="AE434" s="19"/>
      <c r="AF434" s="19"/>
      <c r="AG434"/>
      <c r="AH434"/>
    </row>
    <row r="435" spans="2:34">
      <c r="B435"/>
      <c r="C435"/>
      <c r="D435" s="19"/>
      <c r="E435" s="283"/>
      <c r="AE435" s="19"/>
      <c r="AF435" s="19"/>
      <c r="AG435"/>
      <c r="AH435"/>
    </row>
    <row r="436" spans="2:34">
      <c r="B436"/>
      <c r="C436"/>
      <c r="D436" s="19"/>
      <c r="E436" s="283"/>
      <c r="AE436" s="19"/>
      <c r="AF436" s="19"/>
      <c r="AG436"/>
      <c r="AH436"/>
    </row>
    <row r="437" spans="2:34">
      <c r="B437"/>
      <c r="C437"/>
      <c r="D437" s="19"/>
      <c r="E437" s="283"/>
      <c r="AE437" s="19"/>
      <c r="AF437" s="19"/>
      <c r="AG437"/>
      <c r="AH437"/>
    </row>
    <row r="438" spans="2:34">
      <c r="B438"/>
      <c r="C438"/>
      <c r="D438" s="19"/>
      <c r="E438" s="283"/>
      <c r="AE438" s="19"/>
      <c r="AF438" s="19"/>
      <c r="AG438"/>
      <c r="AH438"/>
    </row>
    <row r="439" spans="2:34">
      <c r="B439"/>
      <c r="C439"/>
      <c r="D439" s="19"/>
      <c r="E439" s="283"/>
      <c r="AE439" s="19"/>
      <c r="AF439" s="19"/>
      <c r="AG439"/>
      <c r="AH439"/>
    </row>
    <row r="440" spans="2:34">
      <c r="B440"/>
      <c r="C440"/>
      <c r="D440" s="19"/>
      <c r="E440" s="283"/>
      <c r="AE440" s="19"/>
      <c r="AF440" s="19"/>
      <c r="AG440"/>
      <c r="AH440"/>
    </row>
    <row r="441" spans="2:34">
      <c r="B441"/>
      <c r="C441"/>
      <c r="D441" s="19"/>
      <c r="E441" s="283"/>
      <c r="AE441" s="19"/>
      <c r="AF441" s="19"/>
      <c r="AG441"/>
      <c r="AH441"/>
    </row>
    <row r="442" spans="2:34">
      <c r="B442"/>
      <c r="C442"/>
      <c r="D442" s="19"/>
      <c r="E442" s="283"/>
      <c r="AE442" s="19"/>
      <c r="AF442" s="19"/>
      <c r="AG442"/>
      <c r="AH442"/>
    </row>
    <row r="443" spans="2:34">
      <c r="B443"/>
      <c r="C443"/>
      <c r="D443" s="19"/>
      <c r="E443" s="283"/>
      <c r="AE443" s="19"/>
      <c r="AF443" s="19"/>
      <c r="AG443"/>
      <c r="AH443"/>
    </row>
    <row r="444" spans="2:34">
      <c r="B444"/>
      <c r="C444"/>
      <c r="D444" s="19"/>
      <c r="E444" s="283"/>
      <c r="AE444" s="19"/>
      <c r="AF444" s="19"/>
      <c r="AG444"/>
      <c r="AH444"/>
    </row>
    <row r="445" spans="2:34">
      <c r="B445"/>
      <c r="C445"/>
      <c r="D445" s="19"/>
      <c r="E445" s="283"/>
      <c r="AE445" s="19"/>
      <c r="AF445" s="19"/>
      <c r="AG445"/>
      <c r="AH445"/>
    </row>
    <row r="446" spans="2:34">
      <c r="B446"/>
      <c r="C446"/>
      <c r="D446" s="19"/>
      <c r="E446" s="283"/>
      <c r="AE446" s="19"/>
      <c r="AF446" s="19"/>
      <c r="AG446"/>
      <c r="AH446"/>
    </row>
    <row r="447" spans="2:34">
      <c r="B447"/>
      <c r="C447"/>
      <c r="D447" s="19"/>
      <c r="E447" s="283"/>
      <c r="AE447" s="19"/>
      <c r="AF447" s="19"/>
      <c r="AG447"/>
      <c r="AH447"/>
    </row>
    <row r="448" spans="2:34">
      <c r="B448"/>
      <c r="C448"/>
      <c r="D448" s="19"/>
      <c r="E448" s="283"/>
      <c r="AE448" s="19"/>
      <c r="AF448" s="19"/>
      <c r="AG448"/>
      <c r="AH448"/>
    </row>
    <row r="449" spans="2:34">
      <c r="B449"/>
      <c r="C449"/>
      <c r="D449" s="19"/>
      <c r="E449" s="283"/>
      <c r="AE449" s="19"/>
      <c r="AF449" s="19"/>
      <c r="AG449"/>
      <c r="AH449"/>
    </row>
    <row r="450" spans="2:34">
      <c r="B450"/>
      <c r="C450"/>
      <c r="D450" s="19"/>
      <c r="E450" s="283"/>
      <c r="AE450" s="19"/>
      <c r="AF450" s="19"/>
      <c r="AG450"/>
      <c r="AH450"/>
    </row>
    <row r="451" spans="2:34">
      <c r="B451"/>
      <c r="C451"/>
      <c r="D451" s="19"/>
      <c r="E451" s="283"/>
      <c r="AE451" s="19"/>
      <c r="AF451" s="19"/>
      <c r="AG451"/>
      <c r="AH451"/>
    </row>
    <row r="452" spans="2:34">
      <c r="B452"/>
      <c r="C452"/>
      <c r="D452" s="19"/>
      <c r="E452" s="283"/>
      <c r="AE452" s="19"/>
      <c r="AF452" s="19"/>
      <c r="AG452"/>
      <c r="AH452"/>
    </row>
    <row r="453" spans="2:34">
      <c r="B453"/>
      <c r="C453"/>
      <c r="D453" s="19"/>
      <c r="E453" s="283"/>
      <c r="AE453" s="19"/>
      <c r="AF453" s="19"/>
      <c r="AG453"/>
      <c r="AH453"/>
    </row>
    <row r="454" spans="2:34">
      <c r="B454"/>
      <c r="C454"/>
      <c r="D454" s="19"/>
      <c r="E454" s="283"/>
      <c r="AE454" s="19"/>
      <c r="AF454" s="19"/>
      <c r="AG454"/>
      <c r="AH454"/>
    </row>
    <row r="455" spans="2:34">
      <c r="B455"/>
      <c r="C455"/>
      <c r="D455" s="19"/>
      <c r="E455" s="283"/>
      <c r="AE455" s="19"/>
      <c r="AF455" s="19"/>
      <c r="AG455"/>
      <c r="AH455"/>
    </row>
    <row r="456" spans="2:34">
      <c r="B456"/>
      <c r="C456"/>
      <c r="D456" s="19"/>
      <c r="E456" s="283"/>
      <c r="AE456" s="19"/>
      <c r="AF456" s="19"/>
      <c r="AG456"/>
      <c r="AH456"/>
    </row>
    <row r="457" spans="2:34">
      <c r="B457"/>
      <c r="C457"/>
      <c r="D457" s="19"/>
      <c r="E457" s="283"/>
      <c r="AE457" s="19"/>
      <c r="AF457" s="19"/>
      <c r="AG457"/>
      <c r="AH457"/>
    </row>
    <row r="458" spans="2:34">
      <c r="B458"/>
      <c r="C458"/>
      <c r="D458" s="19"/>
      <c r="E458" s="283"/>
      <c r="AE458" s="19"/>
      <c r="AF458" s="19"/>
      <c r="AG458"/>
      <c r="AH458"/>
    </row>
    <row r="459" spans="2:34">
      <c r="B459"/>
      <c r="C459"/>
      <c r="D459" s="19"/>
      <c r="E459" s="283"/>
      <c r="AE459" s="19"/>
      <c r="AF459" s="19"/>
      <c r="AG459"/>
      <c r="AH459"/>
    </row>
    <row r="460" spans="2:34">
      <c r="B460"/>
      <c r="C460"/>
      <c r="D460" s="19"/>
      <c r="E460" s="283"/>
      <c r="AE460" s="19"/>
      <c r="AF460" s="19"/>
      <c r="AG460"/>
      <c r="AH460"/>
    </row>
    <row r="461" spans="2:34">
      <c r="B461"/>
      <c r="C461"/>
      <c r="D461" s="19"/>
      <c r="E461" s="283"/>
      <c r="AE461" s="19"/>
      <c r="AF461" s="19"/>
      <c r="AG461"/>
      <c r="AH461"/>
    </row>
    <row r="462" spans="2:34">
      <c r="B462"/>
      <c r="C462"/>
      <c r="D462" s="19"/>
      <c r="E462" s="283"/>
      <c r="AE462" s="19"/>
      <c r="AF462" s="19"/>
      <c r="AG462"/>
      <c r="AH462"/>
    </row>
    <row r="463" spans="2:34">
      <c r="B463"/>
      <c r="C463"/>
      <c r="D463" s="19"/>
      <c r="E463" s="283"/>
      <c r="AE463" s="19"/>
      <c r="AF463" s="19"/>
      <c r="AG463"/>
      <c r="AH463"/>
    </row>
    <row r="464" spans="2:34">
      <c r="B464"/>
      <c r="C464"/>
      <c r="D464" s="19"/>
      <c r="E464" s="283"/>
      <c r="AE464" s="19"/>
      <c r="AF464" s="19"/>
      <c r="AG464"/>
      <c r="AH464"/>
    </row>
    <row r="465" spans="2:34">
      <c r="B465"/>
      <c r="C465"/>
      <c r="D465" s="19"/>
      <c r="E465" s="283"/>
      <c r="AE465" s="19"/>
      <c r="AF465" s="19"/>
      <c r="AG465"/>
      <c r="AH465"/>
    </row>
    <row r="466" spans="2:34">
      <c r="B466"/>
      <c r="C466"/>
      <c r="D466" s="19"/>
      <c r="E466" s="283"/>
      <c r="AE466" s="19"/>
      <c r="AF466" s="19"/>
      <c r="AG466"/>
      <c r="AH466"/>
    </row>
    <row r="467" spans="2:34">
      <c r="B467"/>
      <c r="C467"/>
      <c r="D467" s="19"/>
      <c r="E467" s="283"/>
      <c r="AE467" s="19"/>
      <c r="AF467" s="19"/>
      <c r="AG467"/>
      <c r="AH467"/>
    </row>
    <row r="468" spans="2:34">
      <c r="B468"/>
      <c r="C468"/>
      <c r="D468" s="19"/>
      <c r="E468" s="283"/>
      <c r="AE468" s="19"/>
      <c r="AF468" s="19"/>
      <c r="AG468"/>
      <c r="AH468"/>
    </row>
    <row r="469" spans="2:34">
      <c r="B469"/>
      <c r="C469"/>
      <c r="D469" s="19"/>
      <c r="E469" s="283"/>
      <c r="AE469" s="19"/>
      <c r="AF469" s="19"/>
      <c r="AG469"/>
      <c r="AH469"/>
    </row>
    <row r="470" spans="2:34">
      <c r="B470"/>
      <c r="C470"/>
      <c r="D470" s="19"/>
      <c r="E470" s="283"/>
      <c r="AE470" s="19"/>
      <c r="AF470" s="19"/>
      <c r="AG470"/>
      <c r="AH470"/>
    </row>
    <row r="471" spans="2:34">
      <c r="B471"/>
      <c r="C471"/>
      <c r="D471" s="19"/>
      <c r="E471" s="283"/>
      <c r="AE471" s="19"/>
      <c r="AF471" s="19"/>
      <c r="AG471"/>
      <c r="AH471"/>
    </row>
    <row r="472" spans="2:34">
      <c r="B472"/>
      <c r="C472"/>
      <c r="D472" s="19"/>
      <c r="E472" s="283"/>
      <c r="AE472" s="19"/>
      <c r="AF472" s="19"/>
      <c r="AG472"/>
      <c r="AH472"/>
    </row>
    <row r="473" spans="2:34">
      <c r="B473"/>
      <c r="C473"/>
      <c r="D473" s="19"/>
      <c r="E473" s="283"/>
      <c r="AE473" s="19"/>
      <c r="AF473" s="19"/>
      <c r="AG473"/>
      <c r="AH473"/>
    </row>
    <row r="474" spans="2:34">
      <c r="B474"/>
      <c r="C474"/>
      <c r="D474" s="19"/>
      <c r="E474" s="283"/>
      <c r="AE474" s="19"/>
      <c r="AF474" s="19"/>
      <c r="AG474"/>
      <c r="AH474"/>
    </row>
    <row r="475" spans="2:34">
      <c r="B475"/>
      <c r="C475"/>
      <c r="D475" s="19"/>
      <c r="E475" s="283"/>
      <c r="AE475" s="19"/>
      <c r="AF475" s="19"/>
      <c r="AG475"/>
      <c r="AH475"/>
    </row>
    <row r="476" spans="2:34">
      <c r="B476"/>
      <c r="C476"/>
      <c r="D476" s="19"/>
      <c r="E476" s="283"/>
      <c r="AE476" s="19"/>
      <c r="AF476" s="19"/>
      <c r="AG476"/>
      <c r="AH476"/>
    </row>
    <row r="477" spans="2:34">
      <c r="B477"/>
      <c r="C477"/>
      <c r="D477" s="19"/>
      <c r="E477" s="283"/>
      <c r="AE477" s="19"/>
      <c r="AF477" s="19"/>
      <c r="AG477"/>
      <c r="AH477"/>
    </row>
    <row r="478" spans="2:34">
      <c r="B478"/>
      <c r="C478"/>
      <c r="D478" s="19"/>
      <c r="E478" s="283"/>
      <c r="AE478" s="19"/>
      <c r="AF478" s="19"/>
      <c r="AG478"/>
      <c r="AH478"/>
    </row>
    <row r="479" spans="2:34">
      <c r="B479"/>
      <c r="C479"/>
      <c r="D479" s="19"/>
      <c r="E479" s="283"/>
      <c r="AE479" s="19"/>
      <c r="AF479" s="19"/>
      <c r="AG479"/>
      <c r="AH479"/>
    </row>
    <row r="480" spans="2:34">
      <c r="B480"/>
      <c r="C480"/>
      <c r="D480" s="19"/>
      <c r="E480" s="283"/>
      <c r="AE480" s="19"/>
      <c r="AF480" s="19"/>
      <c r="AG480"/>
      <c r="AH480"/>
    </row>
    <row r="481" spans="2:34">
      <c r="B481"/>
      <c r="C481"/>
      <c r="D481" s="19"/>
      <c r="E481" s="283"/>
      <c r="AE481" s="19"/>
      <c r="AF481" s="19"/>
      <c r="AG481"/>
      <c r="AH481"/>
    </row>
    <row r="482" spans="2:34">
      <c r="B482"/>
      <c r="C482"/>
      <c r="D482" s="19"/>
      <c r="E482" s="283"/>
      <c r="AE482" s="19"/>
      <c r="AF482" s="19"/>
      <c r="AG482"/>
      <c r="AH482"/>
    </row>
    <row r="483" spans="2:34">
      <c r="B483"/>
      <c r="C483"/>
      <c r="D483" s="19"/>
      <c r="E483" s="283"/>
      <c r="AE483" s="19"/>
      <c r="AF483" s="19"/>
      <c r="AG483"/>
      <c r="AH483"/>
    </row>
    <row r="484" spans="2:34">
      <c r="B484"/>
      <c r="C484"/>
      <c r="D484" s="19"/>
      <c r="E484" s="283"/>
      <c r="AE484" s="19"/>
      <c r="AF484" s="19"/>
      <c r="AG484"/>
      <c r="AH484"/>
    </row>
    <row r="485" spans="2:34">
      <c r="B485"/>
      <c r="C485"/>
      <c r="D485" s="19"/>
      <c r="E485" s="283"/>
      <c r="AE485" s="19"/>
      <c r="AF485" s="19"/>
      <c r="AG485"/>
      <c r="AH485"/>
    </row>
    <row r="486" spans="2:34">
      <c r="B486"/>
      <c r="C486"/>
      <c r="D486" s="19"/>
      <c r="E486" s="283"/>
      <c r="AE486" s="19"/>
      <c r="AF486" s="19"/>
      <c r="AG486"/>
      <c r="AH486"/>
    </row>
    <row r="487" spans="2:34">
      <c r="B487"/>
      <c r="C487"/>
      <c r="D487" s="19"/>
      <c r="E487" s="283"/>
      <c r="AE487" s="19"/>
      <c r="AF487" s="19"/>
      <c r="AG487"/>
      <c r="AH487"/>
    </row>
    <row r="488" spans="2:34">
      <c r="B488"/>
      <c r="C488"/>
      <c r="D488" s="19"/>
      <c r="E488" s="283"/>
      <c r="AE488" s="19"/>
      <c r="AF488" s="19"/>
      <c r="AG488"/>
      <c r="AH488"/>
    </row>
    <row r="489" spans="2:34">
      <c r="B489"/>
      <c r="C489"/>
      <c r="D489" s="19"/>
      <c r="E489" s="283"/>
      <c r="AE489" s="19"/>
      <c r="AF489" s="19"/>
      <c r="AG489"/>
      <c r="AH489"/>
    </row>
    <row r="490" spans="2:34">
      <c r="B490"/>
      <c r="C490"/>
      <c r="D490" s="19"/>
      <c r="E490" s="283"/>
      <c r="AE490" s="19"/>
      <c r="AF490" s="19"/>
      <c r="AG490"/>
      <c r="AH490"/>
    </row>
    <row r="491" spans="2:34">
      <c r="B491"/>
      <c r="C491"/>
      <c r="D491" s="19"/>
      <c r="E491" s="283"/>
      <c r="AE491" s="19"/>
      <c r="AF491" s="19"/>
      <c r="AG491"/>
      <c r="AH491"/>
    </row>
    <row r="492" spans="2:34">
      <c r="B492"/>
      <c r="C492"/>
      <c r="D492" s="19"/>
      <c r="E492" s="283"/>
      <c r="AE492" s="19"/>
      <c r="AF492" s="19"/>
      <c r="AG492"/>
      <c r="AH492"/>
    </row>
    <row r="493" spans="2:34">
      <c r="B493"/>
      <c r="C493"/>
      <c r="D493" s="19"/>
      <c r="E493" s="283"/>
      <c r="AE493" s="19"/>
      <c r="AF493" s="19"/>
      <c r="AG493"/>
      <c r="AH493"/>
    </row>
    <row r="494" spans="2:34">
      <c r="B494"/>
      <c r="C494"/>
      <c r="D494" s="19"/>
      <c r="E494" s="283"/>
      <c r="AE494" s="19"/>
      <c r="AF494" s="19"/>
      <c r="AG494"/>
      <c r="AH494"/>
    </row>
    <row r="495" spans="2:34">
      <c r="B495"/>
      <c r="C495"/>
      <c r="D495" s="19"/>
      <c r="E495" s="283"/>
      <c r="AE495" s="19"/>
      <c r="AF495" s="19"/>
      <c r="AG495"/>
      <c r="AH495"/>
    </row>
    <row r="496" spans="2:34">
      <c r="B496"/>
      <c r="C496"/>
      <c r="D496" s="19"/>
      <c r="E496" s="283"/>
      <c r="AE496" s="19"/>
      <c r="AF496" s="19"/>
      <c r="AG496"/>
      <c r="AH496"/>
    </row>
    <row r="497" spans="2:34">
      <c r="B497"/>
      <c r="C497"/>
      <c r="D497" s="19"/>
      <c r="E497" s="283"/>
      <c r="AE497" s="19"/>
      <c r="AF497" s="19"/>
      <c r="AG497"/>
      <c r="AH497"/>
    </row>
    <row r="498" spans="2:34">
      <c r="B498"/>
      <c r="C498"/>
      <c r="D498" s="19"/>
      <c r="E498" s="283"/>
      <c r="AE498" s="19"/>
      <c r="AF498" s="19"/>
      <c r="AG498"/>
      <c r="AH498"/>
    </row>
    <row r="499" spans="2:34">
      <c r="B499"/>
      <c r="C499"/>
      <c r="D499" s="19"/>
      <c r="E499" s="283"/>
      <c r="AE499" s="19"/>
      <c r="AF499" s="19"/>
      <c r="AG499"/>
      <c r="AH499"/>
    </row>
    <row r="500" spans="2:34">
      <c r="B500"/>
      <c r="C500"/>
      <c r="D500" s="19"/>
      <c r="E500" s="283"/>
      <c r="AE500" s="19"/>
      <c r="AF500" s="19"/>
      <c r="AG500"/>
      <c r="AH500"/>
    </row>
    <row r="501" spans="2:34">
      <c r="B501"/>
      <c r="C501"/>
      <c r="D501" s="19"/>
      <c r="E501" s="283"/>
      <c r="AE501" s="19"/>
      <c r="AF501" s="19"/>
      <c r="AG501"/>
      <c r="AH501"/>
    </row>
    <row r="502" spans="2:34">
      <c r="B502"/>
      <c r="C502"/>
      <c r="D502" s="19"/>
      <c r="E502" s="283"/>
      <c r="AE502" s="19"/>
      <c r="AF502" s="19"/>
      <c r="AG502"/>
      <c r="AH502"/>
    </row>
    <row r="503" spans="2:34">
      <c r="B503"/>
      <c r="C503"/>
      <c r="D503" s="19"/>
      <c r="E503" s="283"/>
      <c r="AE503" s="19"/>
      <c r="AF503" s="19"/>
      <c r="AG503"/>
      <c r="AH503"/>
    </row>
    <row r="504" spans="2:34">
      <c r="B504"/>
      <c r="C504"/>
      <c r="D504" s="19"/>
      <c r="E504" s="283"/>
      <c r="AE504" s="19"/>
      <c r="AF504" s="19"/>
      <c r="AG504"/>
      <c r="AH504"/>
    </row>
    <row r="505" spans="2:34">
      <c r="B505"/>
      <c r="C505"/>
      <c r="D505" s="19"/>
      <c r="E505" s="283"/>
      <c r="AE505" s="19"/>
      <c r="AF505" s="19"/>
      <c r="AG505"/>
      <c r="AH505"/>
    </row>
    <row r="506" spans="2:34">
      <c r="B506"/>
      <c r="C506"/>
      <c r="D506" s="19"/>
      <c r="E506" s="283"/>
      <c r="AE506" s="19"/>
      <c r="AF506" s="19"/>
      <c r="AG506"/>
      <c r="AH506"/>
    </row>
    <row r="507" spans="2:34">
      <c r="B507"/>
      <c r="C507"/>
      <c r="D507" s="19"/>
      <c r="E507" s="283"/>
      <c r="AE507" s="19"/>
      <c r="AF507" s="19"/>
      <c r="AG507"/>
      <c r="AH507"/>
    </row>
    <row r="508" spans="2:34">
      <c r="B508"/>
      <c r="C508"/>
      <c r="D508" s="19"/>
      <c r="E508" s="283"/>
      <c r="AE508" s="19"/>
      <c r="AF508" s="19"/>
      <c r="AG508"/>
      <c r="AH508"/>
    </row>
    <row r="509" spans="2:34">
      <c r="B509"/>
      <c r="C509"/>
      <c r="D509" s="19"/>
      <c r="E509" s="283"/>
      <c r="AE509" s="19"/>
      <c r="AF509" s="19"/>
      <c r="AG509"/>
      <c r="AH509"/>
    </row>
    <row r="510" spans="2:34">
      <c r="B510"/>
      <c r="C510"/>
      <c r="D510" s="19"/>
      <c r="E510" s="283"/>
      <c r="AE510" s="19"/>
      <c r="AF510" s="19"/>
      <c r="AG510"/>
      <c r="AH510"/>
    </row>
    <row r="511" spans="2:34">
      <c r="B511"/>
      <c r="C511"/>
      <c r="D511" s="19"/>
      <c r="E511" s="283"/>
      <c r="AE511" s="19"/>
      <c r="AF511" s="19"/>
      <c r="AG511"/>
      <c r="AH511"/>
    </row>
    <row r="512" spans="2:34">
      <c r="B512"/>
      <c r="C512"/>
      <c r="D512" s="19"/>
      <c r="E512" s="283"/>
      <c r="AE512" s="19"/>
      <c r="AF512" s="19"/>
      <c r="AG512"/>
      <c r="AH512"/>
    </row>
    <row r="513" spans="2:34">
      <c r="B513"/>
      <c r="C513"/>
      <c r="D513" s="19"/>
      <c r="E513" s="283"/>
      <c r="AE513" s="19"/>
      <c r="AF513" s="19"/>
      <c r="AG513"/>
      <c r="AH513"/>
    </row>
    <row r="514" spans="2:34">
      <c r="B514"/>
      <c r="C514"/>
      <c r="D514" s="19"/>
      <c r="E514" s="283"/>
      <c r="AE514" s="19"/>
      <c r="AF514" s="19"/>
      <c r="AG514"/>
      <c r="AH514"/>
    </row>
    <row r="515" spans="2:34">
      <c r="B515"/>
      <c r="C515"/>
      <c r="D515" s="19"/>
      <c r="E515" s="283"/>
      <c r="AE515" s="19"/>
      <c r="AF515" s="19"/>
      <c r="AG515"/>
      <c r="AH515"/>
    </row>
    <row r="516" spans="2:34">
      <c r="B516"/>
      <c r="C516"/>
      <c r="D516" s="19"/>
      <c r="E516" s="283"/>
      <c r="AE516" s="19"/>
      <c r="AF516" s="19"/>
      <c r="AG516"/>
      <c r="AH516"/>
    </row>
    <row r="517" spans="2:34">
      <c r="B517"/>
      <c r="C517"/>
      <c r="D517" s="19"/>
      <c r="E517" s="283"/>
      <c r="AE517" s="19"/>
      <c r="AF517" s="19"/>
      <c r="AG517"/>
      <c r="AH517"/>
    </row>
    <row r="518" spans="2:34">
      <c r="B518"/>
      <c r="C518"/>
      <c r="D518" s="19"/>
      <c r="E518" s="283"/>
      <c r="AE518" s="19"/>
      <c r="AF518" s="19"/>
      <c r="AG518"/>
      <c r="AH518"/>
    </row>
    <row r="519" spans="2:34">
      <c r="B519"/>
      <c r="C519"/>
      <c r="D519" s="19"/>
      <c r="E519" s="283"/>
      <c r="AE519" s="19"/>
      <c r="AF519" s="19"/>
      <c r="AG519"/>
      <c r="AH519"/>
    </row>
    <row r="520" spans="2:34">
      <c r="B520"/>
      <c r="C520"/>
      <c r="D520" s="19"/>
      <c r="E520" s="283"/>
      <c r="AE520" s="19"/>
      <c r="AF520" s="19"/>
      <c r="AG520"/>
      <c r="AH520"/>
    </row>
    <row r="521" spans="2:34">
      <c r="B521"/>
      <c r="C521"/>
      <c r="D521" s="19"/>
      <c r="E521" s="283"/>
      <c r="AE521" s="19"/>
      <c r="AF521" s="19"/>
      <c r="AG521"/>
      <c r="AH521"/>
    </row>
    <row r="522" spans="2:34">
      <c r="B522"/>
      <c r="C522"/>
      <c r="D522" s="19"/>
      <c r="E522" s="283"/>
      <c r="AE522" s="19"/>
      <c r="AF522" s="19"/>
      <c r="AG522"/>
      <c r="AH522"/>
    </row>
    <row r="523" spans="2:34">
      <c r="B523"/>
      <c r="C523"/>
      <c r="D523" s="19"/>
      <c r="E523" s="283"/>
      <c r="AE523" s="19"/>
      <c r="AF523" s="19"/>
      <c r="AG523"/>
      <c r="AH523"/>
    </row>
    <row r="524" spans="2:34">
      <c r="B524"/>
      <c r="C524"/>
      <c r="D524" s="19"/>
      <c r="E524" s="283"/>
      <c r="AE524" s="19"/>
      <c r="AF524" s="19"/>
      <c r="AG524"/>
      <c r="AH524"/>
    </row>
    <row r="525" spans="2:34">
      <c r="B525"/>
      <c r="C525"/>
      <c r="D525" s="19"/>
      <c r="E525" s="283"/>
      <c r="AE525" s="19"/>
      <c r="AF525" s="19"/>
      <c r="AG525"/>
      <c r="AH525"/>
    </row>
    <row r="526" spans="2:34">
      <c r="B526"/>
      <c r="C526"/>
      <c r="D526" s="19"/>
      <c r="E526" s="283"/>
      <c r="AE526" s="19"/>
      <c r="AF526" s="19"/>
      <c r="AG526"/>
      <c r="AH526"/>
    </row>
    <row r="527" spans="2:34">
      <c r="B527"/>
      <c r="C527"/>
      <c r="D527" s="19"/>
      <c r="E527" s="283"/>
      <c r="AE527" s="19"/>
      <c r="AF527" s="19"/>
      <c r="AG527"/>
      <c r="AH527"/>
    </row>
    <row r="528" spans="2:34">
      <c r="B528"/>
      <c r="C528"/>
      <c r="D528" s="19"/>
      <c r="E528" s="283"/>
      <c r="AE528" s="19"/>
      <c r="AF528" s="19"/>
      <c r="AG528"/>
      <c r="AH528"/>
    </row>
    <row r="529" spans="2:34">
      <c r="B529"/>
      <c r="C529"/>
      <c r="D529" s="19"/>
      <c r="E529" s="283"/>
      <c r="AE529" s="19"/>
      <c r="AF529" s="19"/>
      <c r="AG529"/>
      <c r="AH529"/>
    </row>
    <row r="530" spans="2:34">
      <c r="B530"/>
      <c r="C530"/>
      <c r="D530" s="19"/>
      <c r="E530" s="283"/>
      <c r="AE530" s="19"/>
      <c r="AF530" s="19"/>
      <c r="AG530"/>
      <c r="AH530"/>
    </row>
    <row r="531" spans="2:34">
      <c r="B531"/>
      <c r="C531"/>
      <c r="D531" s="19"/>
      <c r="E531" s="283"/>
      <c r="AE531" s="19"/>
      <c r="AF531" s="19"/>
      <c r="AG531"/>
      <c r="AH531"/>
    </row>
    <row r="532" spans="2:34">
      <c r="B532"/>
      <c r="C532"/>
      <c r="D532" s="19"/>
      <c r="E532" s="283"/>
      <c r="AE532" s="19"/>
      <c r="AF532" s="19"/>
      <c r="AG532"/>
      <c r="AH532"/>
    </row>
    <row r="533" spans="2:34">
      <c r="B533"/>
      <c r="C533"/>
      <c r="D533" s="19"/>
      <c r="E533" s="283"/>
      <c r="AE533" s="19"/>
      <c r="AF533" s="19"/>
      <c r="AG533"/>
      <c r="AH533"/>
    </row>
    <row r="534" spans="2:34">
      <c r="B534"/>
      <c r="C534"/>
      <c r="D534" s="19"/>
      <c r="E534" s="283"/>
      <c r="AE534" s="19"/>
      <c r="AF534" s="19"/>
      <c r="AG534"/>
      <c r="AH534"/>
    </row>
    <row r="535" spans="2:34">
      <c r="B535"/>
      <c r="C535"/>
      <c r="D535" s="19"/>
      <c r="E535" s="283"/>
      <c r="AE535" s="19"/>
      <c r="AF535" s="19"/>
      <c r="AG535"/>
      <c r="AH535"/>
    </row>
    <row r="536" spans="2:34">
      <c r="B536"/>
      <c r="C536"/>
      <c r="D536" s="19"/>
      <c r="E536" s="283"/>
      <c r="AE536" s="19"/>
      <c r="AF536" s="19"/>
      <c r="AG536"/>
      <c r="AH536"/>
    </row>
    <row r="537" spans="2:34">
      <c r="B537"/>
      <c r="C537"/>
      <c r="D537" s="19"/>
      <c r="E537" s="283"/>
      <c r="AE537" s="19"/>
      <c r="AF537" s="19"/>
      <c r="AG537"/>
      <c r="AH537"/>
    </row>
    <row r="538" spans="2:34">
      <c r="B538"/>
      <c r="C538"/>
      <c r="D538" s="19"/>
      <c r="E538" s="283"/>
      <c r="AE538" s="19"/>
      <c r="AF538" s="19"/>
      <c r="AG538"/>
      <c r="AH538"/>
    </row>
    <row r="539" spans="2:34">
      <c r="B539"/>
      <c r="C539"/>
      <c r="D539" s="19"/>
      <c r="E539" s="283"/>
      <c r="AE539" s="19"/>
      <c r="AF539" s="19"/>
      <c r="AG539"/>
      <c r="AH539"/>
    </row>
    <row r="540" spans="2:34">
      <c r="B540"/>
      <c r="C540"/>
      <c r="D540" s="19"/>
      <c r="E540" s="283"/>
      <c r="AE540" s="19"/>
      <c r="AF540" s="19"/>
      <c r="AG540"/>
      <c r="AH540"/>
    </row>
    <row r="541" spans="2:34">
      <c r="B541"/>
      <c r="C541"/>
      <c r="D541" s="19"/>
      <c r="E541" s="283"/>
      <c r="AE541" s="19"/>
      <c r="AF541" s="19"/>
      <c r="AG541"/>
      <c r="AH541"/>
    </row>
    <row r="542" spans="2:34">
      <c r="B542"/>
      <c r="C542"/>
      <c r="D542" s="19"/>
      <c r="E542" s="283"/>
      <c r="AE542" s="19"/>
      <c r="AF542" s="19"/>
      <c r="AG542"/>
      <c r="AH542"/>
    </row>
    <row r="543" spans="2:34">
      <c r="B543"/>
      <c r="C543"/>
      <c r="D543" s="19"/>
      <c r="E543" s="283"/>
      <c r="AE543" s="19"/>
      <c r="AF543" s="19"/>
      <c r="AG543"/>
      <c r="AH543"/>
    </row>
    <row r="544" spans="2:34">
      <c r="B544"/>
      <c r="C544"/>
      <c r="D544" s="19"/>
      <c r="E544" s="283"/>
      <c r="AE544" s="19"/>
      <c r="AF544" s="19"/>
      <c r="AG544"/>
      <c r="AH544"/>
    </row>
    <row r="545" spans="2:34">
      <c r="B545"/>
      <c r="C545"/>
      <c r="D545" s="19"/>
      <c r="E545" s="283"/>
      <c r="AE545" s="19"/>
      <c r="AF545" s="19"/>
      <c r="AG545"/>
      <c r="AH545"/>
    </row>
    <row r="546" spans="2:34">
      <c r="B546"/>
      <c r="C546"/>
      <c r="D546" s="19"/>
      <c r="E546" s="283"/>
      <c r="AE546" s="19"/>
      <c r="AF546" s="19"/>
      <c r="AG546"/>
      <c r="AH546"/>
    </row>
    <row r="547" spans="2:34">
      <c r="B547"/>
      <c r="C547"/>
      <c r="D547" s="19"/>
      <c r="E547" s="283"/>
      <c r="AE547" s="19"/>
      <c r="AF547" s="19"/>
      <c r="AG547"/>
      <c r="AH547"/>
    </row>
    <row r="548" spans="2:34">
      <c r="B548"/>
      <c r="C548"/>
      <c r="D548" s="19"/>
      <c r="E548" s="283"/>
      <c r="AE548" s="19"/>
      <c r="AF548" s="19"/>
      <c r="AG548"/>
      <c r="AH548"/>
    </row>
    <row r="549" spans="2:34">
      <c r="B549"/>
      <c r="C549"/>
      <c r="D549" s="19"/>
      <c r="E549" s="283"/>
      <c r="AE549" s="19"/>
      <c r="AF549" s="19"/>
      <c r="AG549"/>
      <c r="AH549"/>
    </row>
    <row r="550" spans="2:34">
      <c r="B550"/>
      <c r="C550"/>
      <c r="D550" s="19"/>
      <c r="E550" s="283"/>
      <c r="AE550" s="19"/>
      <c r="AF550" s="19"/>
      <c r="AG550"/>
      <c r="AH550"/>
    </row>
    <row r="551" spans="2:34">
      <c r="B551"/>
      <c r="C551"/>
      <c r="D551" s="19"/>
      <c r="E551" s="283"/>
      <c r="AE551" s="19"/>
      <c r="AF551" s="19"/>
      <c r="AG551"/>
      <c r="AH551"/>
    </row>
    <row r="552" spans="2:34">
      <c r="B552"/>
      <c r="C552"/>
      <c r="D552" s="19"/>
      <c r="E552" s="283"/>
      <c r="AE552" s="19"/>
      <c r="AF552" s="19"/>
      <c r="AG552"/>
      <c r="AH552"/>
    </row>
    <row r="553" spans="2:34">
      <c r="B553"/>
      <c r="C553"/>
      <c r="D553" s="19"/>
      <c r="E553" s="283"/>
      <c r="AE553" s="19"/>
      <c r="AF553" s="19"/>
      <c r="AG553"/>
      <c r="AH553"/>
    </row>
    <row r="554" spans="2:34">
      <c r="B554"/>
      <c r="C554"/>
      <c r="D554" s="19"/>
      <c r="E554" s="283"/>
      <c r="AE554" s="19"/>
      <c r="AF554" s="19"/>
      <c r="AG554"/>
      <c r="AH554"/>
    </row>
    <row r="555" spans="2:34">
      <c r="B555"/>
      <c r="C555"/>
      <c r="D555" s="19"/>
      <c r="E555" s="283"/>
      <c r="AE555" s="19"/>
      <c r="AF555" s="19"/>
      <c r="AG555"/>
      <c r="AH555"/>
    </row>
    <row r="556" spans="2:34">
      <c r="B556"/>
      <c r="C556"/>
      <c r="D556" s="19"/>
      <c r="E556" s="283"/>
      <c r="AE556" s="19"/>
      <c r="AF556" s="19"/>
      <c r="AG556"/>
      <c r="AH556"/>
    </row>
    <row r="557" spans="2:34">
      <c r="B557"/>
      <c r="C557"/>
      <c r="D557" s="19"/>
      <c r="E557" s="283"/>
      <c r="AE557" s="19"/>
      <c r="AF557" s="19"/>
      <c r="AG557"/>
      <c r="AH557"/>
    </row>
    <row r="558" spans="2:34">
      <c r="B558"/>
      <c r="C558"/>
      <c r="D558" s="19"/>
      <c r="E558" s="283"/>
      <c r="AE558" s="19"/>
      <c r="AF558" s="19"/>
      <c r="AG558"/>
      <c r="AH558"/>
    </row>
    <row r="559" spans="2:34">
      <c r="B559"/>
      <c r="C559"/>
      <c r="D559" s="19"/>
      <c r="E559" s="283"/>
      <c r="AE559" s="19"/>
      <c r="AF559" s="19"/>
      <c r="AG559"/>
      <c r="AH559"/>
    </row>
    <row r="560" spans="2:34">
      <c r="B560"/>
      <c r="C560"/>
      <c r="D560" s="19"/>
      <c r="E560" s="283"/>
      <c r="AE560" s="19"/>
      <c r="AF560" s="19"/>
      <c r="AG560"/>
      <c r="AH560"/>
    </row>
    <row r="561" spans="2:34">
      <c r="B561"/>
      <c r="C561"/>
      <c r="D561" s="19"/>
      <c r="E561" s="283"/>
      <c r="AE561" s="19"/>
      <c r="AF561" s="19"/>
      <c r="AG561"/>
      <c r="AH561"/>
    </row>
    <row r="562" spans="2:34">
      <c r="B562"/>
      <c r="C562"/>
      <c r="D562" s="19"/>
      <c r="E562" s="283"/>
      <c r="AE562" s="19"/>
      <c r="AF562" s="19"/>
      <c r="AG562"/>
      <c r="AH562"/>
    </row>
    <row r="563" spans="2:34">
      <c r="B563"/>
      <c r="C563"/>
      <c r="D563" s="19"/>
      <c r="E563" s="283"/>
      <c r="AE563" s="19"/>
      <c r="AF563" s="19"/>
      <c r="AG563"/>
      <c r="AH563"/>
    </row>
    <row r="564" spans="2:34">
      <c r="B564"/>
      <c r="C564"/>
      <c r="D564" s="19"/>
      <c r="E564" s="283"/>
      <c r="AE564" s="19"/>
      <c r="AF564" s="19"/>
      <c r="AG564"/>
      <c r="AH564"/>
    </row>
    <row r="565" spans="2:34">
      <c r="B565"/>
      <c r="C565"/>
      <c r="D565" s="19"/>
      <c r="E565" s="283"/>
      <c r="AE565" s="19"/>
      <c r="AF565" s="19"/>
      <c r="AG565"/>
      <c r="AH565"/>
    </row>
    <row r="566" spans="2:34">
      <c r="B566"/>
      <c r="C566"/>
      <c r="D566" s="19"/>
      <c r="E566" s="283"/>
      <c r="AE566" s="19"/>
      <c r="AF566" s="19"/>
      <c r="AG566"/>
      <c r="AH566"/>
    </row>
    <row r="567" spans="2:34">
      <c r="B567"/>
      <c r="C567"/>
      <c r="D567" s="19"/>
      <c r="E567" s="283"/>
      <c r="AE567" s="19"/>
      <c r="AF567" s="19"/>
      <c r="AG567"/>
      <c r="AH567"/>
    </row>
    <row r="568" spans="2:34">
      <c r="B568"/>
      <c r="C568"/>
      <c r="D568" s="19"/>
      <c r="E568" s="283"/>
      <c r="AE568" s="19"/>
      <c r="AF568" s="19"/>
      <c r="AG568"/>
      <c r="AH568"/>
    </row>
    <row r="569" spans="2:34">
      <c r="B569"/>
      <c r="C569"/>
      <c r="D569" s="19"/>
      <c r="E569" s="283"/>
      <c r="AE569" s="19"/>
      <c r="AF569" s="19"/>
      <c r="AG569"/>
      <c r="AH569"/>
    </row>
    <row r="570" spans="2:34">
      <c r="B570"/>
      <c r="C570"/>
      <c r="D570" s="19"/>
      <c r="E570" s="283"/>
      <c r="AE570" s="19"/>
      <c r="AF570" s="19"/>
      <c r="AG570"/>
      <c r="AH570"/>
    </row>
    <row r="571" spans="2:34">
      <c r="B571"/>
      <c r="C571"/>
      <c r="D571" s="19"/>
      <c r="E571" s="283"/>
      <c r="AE571" s="19"/>
      <c r="AF571" s="19"/>
      <c r="AG571"/>
      <c r="AH571"/>
    </row>
    <row r="572" spans="2:34">
      <c r="B572"/>
      <c r="C572"/>
      <c r="D572" s="19"/>
      <c r="E572" s="283"/>
      <c r="AE572" s="19"/>
      <c r="AF572" s="19"/>
      <c r="AG572"/>
      <c r="AH572"/>
    </row>
    <row r="573" spans="2:34">
      <c r="B573"/>
      <c r="C573"/>
      <c r="D573" s="19"/>
      <c r="E573" s="283"/>
      <c r="AE573" s="19"/>
      <c r="AF573" s="19"/>
      <c r="AG573"/>
      <c r="AH573"/>
    </row>
    <row r="574" spans="2:34">
      <c r="B574"/>
      <c r="C574"/>
      <c r="D574" s="19"/>
      <c r="E574" s="283"/>
      <c r="AE574" s="19"/>
      <c r="AF574" s="19"/>
      <c r="AG574"/>
      <c r="AH574"/>
    </row>
    <row r="575" spans="2:34">
      <c r="B575"/>
      <c r="C575"/>
      <c r="D575" s="19"/>
      <c r="E575" s="283"/>
      <c r="AE575" s="19"/>
      <c r="AF575" s="19"/>
      <c r="AG575"/>
      <c r="AH575"/>
    </row>
    <row r="576" spans="2:34">
      <c r="B576"/>
      <c r="C576"/>
      <c r="D576" s="19"/>
      <c r="E576" s="283"/>
      <c r="AE576" s="19"/>
      <c r="AF576" s="19"/>
      <c r="AG576"/>
      <c r="AH576"/>
    </row>
    <row r="577" spans="2:34">
      <c r="B577"/>
      <c r="C577"/>
      <c r="D577" s="19"/>
      <c r="E577" s="283"/>
      <c r="AE577" s="19"/>
      <c r="AF577" s="19"/>
      <c r="AG577"/>
      <c r="AH577"/>
    </row>
    <row r="578" spans="2:34">
      <c r="B578"/>
      <c r="C578"/>
      <c r="D578" s="19"/>
      <c r="E578" s="283"/>
      <c r="AE578" s="19"/>
      <c r="AF578" s="19"/>
      <c r="AG578"/>
      <c r="AH578"/>
    </row>
    <row r="579" spans="2:34">
      <c r="B579"/>
      <c r="C579"/>
      <c r="D579" s="19"/>
      <c r="E579" s="283"/>
      <c r="AE579" s="19"/>
      <c r="AF579" s="19"/>
      <c r="AG579"/>
      <c r="AH579"/>
    </row>
    <row r="580" spans="2:34">
      <c r="B580"/>
      <c r="C580"/>
      <c r="D580" s="19"/>
      <c r="E580" s="283"/>
      <c r="AE580" s="19"/>
      <c r="AF580" s="19"/>
      <c r="AG580"/>
      <c r="AH580"/>
    </row>
    <row r="581" spans="2:34">
      <c r="B581"/>
      <c r="C581"/>
      <c r="D581" s="19"/>
      <c r="E581" s="283"/>
      <c r="AE581" s="19"/>
      <c r="AF581" s="19"/>
      <c r="AG581"/>
      <c r="AH581"/>
    </row>
    <row r="582" spans="2:34">
      <c r="B582"/>
      <c r="C582"/>
      <c r="D582" s="19"/>
      <c r="E582" s="283"/>
      <c r="AE582" s="19"/>
      <c r="AF582" s="19"/>
      <c r="AG582"/>
      <c r="AH582"/>
    </row>
    <row r="583" spans="2:34">
      <c r="B583"/>
      <c r="C583"/>
      <c r="D583" s="19"/>
      <c r="E583" s="283"/>
      <c r="AE583" s="19"/>
      <c r="AF583" s="19"/>
      <c r="AG583"/>
      <c r="AH583"/>
    </row>
    <row r="584" spans="2:34">
      <c r="B584"/>
      <c r="C584"/>
      <c r="D584" s="19"/>
      <c r="E584" s="283"/>
      <c r="AE584" s="19"/>
      <c r="AF584" s="19"/>
      <c r="AG584"/>
      <c r="AH584"/>
    </row>
    <row r="585" spans="2:34">
      <c r="B585"/>
      <c r="C585"/>
      <c r="D585" s="19"/>
      <c r="E585" s="283"/>
      <c r="AE585" s="19"/>
      <c r="AF585" s="19"/>
      <c r="AG585"/>
      <c r="AH585"/>
    </row>
    <row r="586" spans="2:34">
      <c r="B586"/>
      <c r="C586"/>
      <c r="D586" s="19"/>
      <c r="E586" s="283"/>
      <c r="AE586" s="19"/>
      <c r="AF586" s="19"/>
      <c r="AG586"/>
      <c r="AH586"/>
    </row>
    <row r="587" spans="2:34">
      <c r="B587"/>
      <c r="C587"/>
      <c r="D587" s="19"/>
      <c r="E587" s="283"/>
      <c r="AE587" s="19"/>
      <c r="AF587" s="19"/>
      <c r="AG587"/>
      <c r="AH587"/>
    </row>
    <row r="588" spans="2:34">
      <c r="B588"/>
      <c r="C588"/>
      <c r="D588" s="19"/>
      <c r="E588" s="283"/>
      <c r="AE588" s="19"/>
      <c r="AF588" s="19"/>
      <c r="AG588"/>
      <c r="AH588"/>
    </row>
    <row r="589" spans="2:34">
      <c r="B589"/>
      <c r="C589"/>
      <c r="D589" s="19"/>
      <c r="E589" s="283"/>
      <c r="AE589" s="19"/>
      <c r="AF589" s="19"/>
      <c r="AG589"/>
      <c r="AH589"/>
    </row>
    <row r="590" spans="2:34">
      <c r="B590"/>
      <c r="C590"/>
      <c r="D590" s="19"/>
      <c r="E590" s="283"/>
      <c r="AE590" s="19"/>
      <c r="AF590" s="19"/>
      <c r="AG590"/>
      <c r="AH590"/>
    </row>
    <row r="591" spans="2:34">
      <c r="B591"/>
      <c r="C591"/>
      <c r="D591" s="19"/>
      <c r="E591" s="283"/>
      <c r="AE591" s="19"/>
      <c r="AF591" s="19"/>
      <c r="AG591"/>
      <c r="AH591"/>
    </row>
    <row r="592" spans="2:34">
      <c r="B592"/>
      <c r="C592"/>
      <c r="D592" s="19"/>
      <c r="E592" s="283"/>
      <c r="AE592" s="19"/>
      <c r="AF592" s="19"/>
      <c r="AG592"/>
      <c r="AH592"/>
    </row>
    <row r="593" spans="2:34">
      <c r="B593"/>
      <c r="C593"/>
      <c r="D593" s="19"/>
      <c r="E593" s="283"/>
      <c r="AE593" s="19"/>
      <c r="AF593" s="19"/>
      <c r="AG593"/>
      <c r="AH593"/>
    </row>
    <row r="594" spans="2:34">
      <c r="B594"/>
      <c r="C594"/>
      <c r="D594" s="19"/>
      <c r="E594" s="283"/>
      <c r="AE594" s="19"/>
      <c r="AF594" s="19"/>
      <c r="AG594"/>
      <c r="AH594"/>
    </row>
    <row r="595" spans="2:34">
      <c r="B595"/>
      <c r="C595"/>
      <c r="D595" s="19"/>
      <c r="E595" s="283"/>
      <c r="AE595" s="19"/>
      <c r="AF595" s="19"/>
      <c r="AG595"/>
      <c r="AH595"/>
    </row>
    <row r="596" spans="2:34">
      <c r="B596"/>
      <c r="C596"/>
      <c r="D596" s="19"/>
      <c r="E596" s="283"/>
      <c r="AE596" s="19"/>
      <c r="AF596" s="19"/>
      <c r="AG596"/>
      <c r="AH596"/>
    </row>
    <row r="597" spans="2:34">
      <c r="B597"/>
      <c r="C597"/>
      <c r="D597" s="19"/>
      <c r="E597" s="283"/>
      <c r="AE597" s="19"/>
      <c r="AF597" s="19"/>
      <c r="AG597"/>
      <c r="AH597"/>
    </row>
    <row r="598" spans="2:34">
      <c r="B598"/>
      <c r="C598"/>
      <c r="D598" s="19"/>
      <c r="E598" s="283"/>
      <c r="AE598" s="19"/>
      <c r="AF598" s="19"/>
      <c r="AG598"/>
      <c r="AH598"/>
    </row>
    <row r="599" spans="2:34">
      <c r="B599"/>
      <c r="C599"/>
      <c r="D599" s="19"/>
      <c r="E599" s="283"/>
      <c r="AE599" s="19"/>
      <c r="AF599" s="19"/>
      <c r="AG599"/>
      <c r="AH599"/>
    </row>
    <row r="600" spans="2:34">
      <c r="B600"/>
      <c r="C600"/>
      <c r="D600" s="19"/>
      <c r="E600" s="283"/>
      <c r="AE600" s="19"/>
      <c r="AF600" s="19"/>
      <c r="AG600"/>
      <c r="AH600"/>
    </row>
    <row r="601" spans="2:34">
      <c r="B601"/>
      <c r="C601"/>
      <c r="D601" s="19"/>
      <c r="E601" s="283"/>
      <c r="AE601" s="19"/>
      <c r="AF601" s="19"/>
      <c r="AG601"/>
      <c r="AH601"/>
    </row>
    <row r="602" spans="2:34">
      <c r="B602"/>
      <c r="C602"/>
      <c r="D602" s="19"/>
      <c r="E602" s="283"/>
      <c r="AE602" s="19"/>
      <c r="AF602" s="19"/>
      <c r="AG602"/>
      <c r="AH602"/>
    </row>
    <row r="603" spans="2:34">
      <c r="B603"/>
      <c r="C603"/>
      <c r="D603" s="19"/>
      <c r="E603" s="283"/>
      <c r="AE603" s="19"/>
      <c r="AF603" s="19"/>
      <c r="AG603"/>
      <c r="AH603"/>
    </row>
    <row r="604" spans="2:34">
      <c r="B604"/>
      <c r="C604"/>
      <c r="D604" s="19"/>
      <c r="E604" s="283"/>
      <c r="AE604" s="19"/>
      <c r="AF604" s="19"/>
      <c r="AG604"/>
      <c r="AH604"/>
    </row>
    <row r="605" spans="2:34">
      <c r="B605"/>
      <c r="C605"/>
      <c r="D605" s="19"/>
      <c r="E605" s="283"/>
      <c r="AE605" s="19"/>
      <c r="AF605" s="19"/>
      <c r="AG605"/>
      <c r="AH605"/>
    </row>
    <row r="606" spans="2:34">
      <c r="B606"/>
      <c r="C606"/>
      <c r="D606" s="19"/>
      <c r="E606" s="283"/>
      <c r="AE606" s="19"/>
      <c r="AF606" s="19"/>
      <c r="AG606"/>
      <c r="AH606"/>
    </row>
    <row r="607" spans="2:34">
      <c r="B607"/>
      <c r="C607"/>
      <c r="D607" s="19"/>
      <c r="E607" s="283"/>
      <c r="AE607" s="19"/>
      <c r="AF607" s="19"/>
      <c r="AG607"/>
      <c r="AH607"/>
    </row>
    <row r="608" spans="2:34">
      <c r="B608"/>
      <c r="C608"/>
      <c r="D608" s="19"/>
      <c r="E608" s="283"/>
      <c r="AE608" s="19"/>
      <c r="AF608" s="19"/>
      <c r="AG608"/>
      <c r="AH608"/>
    </row>
    <row r="609" spans="2:34">
      <c r="B609"/>
      <c r="C609"/>
      <c r="D609" s="19"/>
      <c r="E609" s="283"/>
      <c r="AE609" s="19"/>
      <c r="AF609" s="19"/>
      <c r="AG609"/>
      <c r="AH609"/>
    </row>
    <row r="610" spans="2:34">
      <c r="B610"/>
      <c r="C610"/>
      <c r="D610" s="19"/>
      <c r="E610" s="283"/>
      <c r="AE610" s="19"/>
      <c r="AF610" s="19"/>
      <c r="AG610"/>
      <c r="AH610"/>
    </row>
    <row r="611" spans="2:34">
      <c r="B611"/>
      <c r="C611"/>
      <c r="D611" s="19"/>
      <c r="E611" s="283"/>
      <c r="AE611" s="19"/>
      <c r="AF611" s="19"/>
      <c r="AG611"/>
      <c r="AH611"/>
    </row>
    <row r="612" spans="2:34">
      <c r="B612"/>
      <c r="C612"/>
      <c r="D612" s="19"/>
      <c r="E612" s="283"/>
      <c r="AE612" s="19"/>
      <c r="AF612" s="19"/>
      <c r="AG612"/>
      <c r="AH612"/>
    </row>
    <row r="613" spans="2:34">
      <c r="B613"/>
      <c r="C613"/>
      <c r="D613" s="19"/>
      <c r="E613" s="283"/>
      <c r="AE613" s="19"/>
      <c r="AF613" s="19"/>
      <c r="AG613"/>
      <c r="AH613"/>
    </row>
    <row r="614" spans="2:34">
      <c r="B614"/>
      <c r="C614"/>
      <c r="D614" s="19"/>
      <c r="E614" s="283"/>
      <c r="AE614" s="19"/>
      <c r="AF614" s="19"/>
      <c r="AG614"/>
      <c r="AH614"/>
    </row>
    <row r="615" spans="2:34">
      <c r="B615"/>
      <c r="C615"/>
      <c r="D615" s="19"/>
      <c r="E615" s="283"/>
      <c r="AE615" s="19"/>
      <c r="AF615" s="19"/>
      <c r="AG615"/>
      <c r="AH615"/>
    </row>
    <row r="616" spans="2:34">
      <c r="B616"/>
      <c r="C616"/>
      <c r="D616" s="19"/>
      <c r="E616" s="283"/>
      <c r="AE616" s="19"/>
      <c r="AF616" s="19"/>
      <c r="AG616"/>
      <c r="AH616"/>
    </row>
    <row r="617" spans="2:34">
      <c r="B617"/>
      <c r="C617"/>
      <c r="D617" s="19"/>
      <c r="E617" s="283"/>
      <c r="AE617" s="19"/>
      <c r="AF617" s="19"/>
      <c r="AG617"/>
      <c r="AH617"/>
    </row>
    <row r="618" spans="2:34">
      <c r="B618"/>
      <c r="C618"/>
      <c r="D618" s="19"/>
      <c r="E618" s="283"/>
      <c r="AE618" s="19"/>
      <c r="AF618" s="19"/>
      <c r="AG618"/>
      <c r="AH618"/>
    </row>
    <row r="619" spans="2:34">
      <c r="B619"/>
      <c r="C619"/>
      <c r="D619" s="19"/>
      <c r="E619" s="283"/>
      <c r="AE619" s="19"/>
      <c r="AF619" s="19"/>
      <c r="AG619"/>
      <c r="AH619"/>
    </row>
    <row r="620" spans="2:34">
      <c r="B620"/>
      <c r="C620"/>
      <c r="D620" s="19"/>
      <c r="E620" s="283"/>
      <c r="AE620" s="19"/>
      <c r="AF620" s="19"/>
      <c r="AG620"/>
      <c r="AH620"/>
    </row>
    <row r="621" spans="2:34">
      <c r="B621"/>
      <c r="C621"/>
      <c r="D621" s="19"/>
      <c r="E621" s="283"/>
      <c r="AE621" s="19"/>
      <c r="AF621" s="19"/>
      <c r="AG621"/>
      <c r="AH621"/>
    </row>
    <row r="622" spans="2:34">
      <c r="B622"/>
      <c r="C622"/>
      <c r="D622" s="19"/>
      <c r="E622" s="283"/>
      <c r="AE622" s="19"/>
      <c r="AF622" s="19"/>
      <c r="AG622"/>
      <c r="AH622"/>
    </row>
    <row r="623" spans="2:34">
      <c r="B623"/>
      <c r="C623"/>
      <c r="D623" s="19"/>
      <c r="E623" s="283"/>
      <c r="AE623" s="19"/>
      <c r="AF623" s="19"/>
      <c r="AG623"/>
      <c r="AH623"/>
    </row>
    <row r="624" spans="2:34">
      <c r="B624"/>
      <c r="C624"/>
      <c r="D624" s="19"/>
      <c r="E624" s="283"/>
      <c r="AE624" s="19"/>
      <c r="AF624" s="19"/>
      <c r="AG624"/>
      <c r="AH624"/>
    </row>
    <row r="625" spans="2:34">
      <c r="B625"/>
      <c r="C625"/>
      <c r="D625" s="19"/>
      <c r="E625" s="283"/>
      <c r="AE625" s="19"/>
      <c r="AF625" s="19"/>
      <c r="AG625"/>
      <c r="AH625"/>
    </row>
    <row r="626" spans="2:34">
      <c r="B626"/>
      <c r="C626"/>
      <c r="D626" s="19"/>
      <c r="E626" s="283"/>
      <c r="AE626" s="19"/>
      <c r="AF626" s="19"/>
      <c r="AG626"/>
      <c r="AH626"/>
    </row>
    <row r="627" spans="2:34">
      <c r="B627"/>
      <c r="C627"/>
      <c r="D627" s="19"/>
      <c r="E627" s="283"/>
      <c r="AE627" s="19"/>
      <c r="AF627" s="19"/>
      <c r="AG627"/>
      <c r="AH627"/>
    </row>
    <row r="628" spans="2:34">
      <c r="B628"/>
      <c r="C628"/>
      <c r="D628" s="19"/>
      <c r="E628" s="283"/>
      <c r="AE628" s="19"/>
      <c r="AF628" s="19"/>
      <c r="AG628"/>
      <c r="AH628"/>
    </row>
    <row r="629" spans="2:34">
      <c r="B629"/>
      <c r="C629"/>
      <c r="D629" s="19"/>
      <c r="E629" s="283"/>
      <c r="AE629" s="19"/>
      <c r="AF629" s="19"/>
      <c r="AG629"/>
      <c r="AH629"/>
    </row>
    <row r="630" spans="2:34">
      <c r="B630"/>
      <c r="C630"/>
      <c r="D630" s="19"/>
      <c r="E630" s="283"/>
      <c r="AE630" s="19"/>
      <c r="AF630" s="19"/>
      <c r="AG630"/>
      <c r="AH630"/>
    </row>
    <row r="631" spans="2:34">
      <c r="B631"/>
      <c r="C631"/>
      <c r="D631" s="19"/>
      <c r="E631" s="283"/>
      <c r="AE631" s="19"/>
      <c r="AF631" s="19"/>
      <c r="AG631"/>
      <c r="AH631"/>
    </row>
    <row r="632" spans="2:34">
      <c r="B632"/>
      <c r="C632"/>
      <c r="D632" s="19"/>
      <c r="E632" s="283"/>
      <c r="AE632" s="19"/>
      <c r="AF632" s="19"/>
      <c r="AG632"/>
      <c r="AH632"/>
    </row>
    <row r="633" spans="2:34">
      <c r="B633"/>
      <c r="C633"/>
      <c r="D633" s="19"/>
      <c r="E633" s="283"/>
      <c r="AE633" s="19"/>
      <c r="AF633" s="19"/>
      <c r="AG633"/>
      <c r="AH633"/>
    </row>
    <row r="634" spans="2:34">
      <c r="B634"/>
      <c r="C634"/>
      <c r="D634" s="19"/>
      <c r="E634" s="283"/>
      <c r="AE634" s="19"/>
      <c r="AF634" s="19"/>
      <c r="AG634"/>
      <c r="AH634"/>
    </row>
    <row r="635" spans="2:34">
      <c r="B635"/>
      <c r="C635"/>
      <c r="D635" s="19"/>
      <c r="E635" s="283"/>
      <c r="AE635" s="19"/>
      <c r="AF635" s="19"/>
      <c r="AG635"/>
      <c r="AH635"/>
    </row>
    <row r="636" spans="2:34">
      <c r="B636"/>
      <c r="C636"/>
      <c r="D636" s="19"/>
      <c r="E636" s="283"/>
      <c r="AE636" s="19"/>
      <c r="AF636" s="19"/>
      <c r="AG636"/>
      <c r="AH636"/>
    </row>
    <row r="637" spans="2:34">
      <c r="B637"/>
      <c r="C637"/>
      <c r="D637" s="19"/>
      <c r="E637" s="283"/>
      <c r="AE637" s="19"/>
      <c r="AF637" s="19"/>
      <c r="AG637"/>
      <c r="AH637"/>
    </row>
    <row r="638" spans="2:34">
      <c r="B638"/>
      <c r="C638"/>
      <c r="D638" s="19"/>
      <c r="E638" s="283"/>
      <c r="AE638" s="19"/>
      <c r="AF638" s="19"/>
      <c r="AG638"/>
      <c r="AH638"/>
    </row>
    <row r="639" spans="2:34">
      <c r="B639"/>
      <c r="C639"/>
      <c r="D639" s="19"/>
      <c r="E639" s="283"/>
      <c r="AE639" s="19"/>
      <c r="AF639" s="19"/>
      <c r="AG639"/>
      <c r="AH639"/>
    </row>
    <row r="640" spans="2:34">
      <c r="B640"/>
      <c r="C640"/>
      <c r="D640" s="19"/>
      <c r="E640" s="283"/>
      <c r="AE640" s="19"/>
      <c r="AF640" s="19"/>
      <c r="AG640"/>
      <c r="AH640"/>
    </row>
    <row r="641" spans="2:34">
      <c r="B641"/>
      <c r="C641"/>
      <c r="D641" s="19"/>
      <c r="E641" s="283"/>
      <c r="AE641" s="19"/>
      <c r="AF641" s="19"/>
      <c r="AG641"/>
      <c r="AH641"/>
    </row>
    <row r="642" spans="2:34">
      <c r="B642"/>
      <c r="C642"/>
      <c r="D642" s="19"/>
      <c r="E642" s="283"/>
      <c r="AE642" s="19"/>
      <c r="AF642" s="19"/>
      <c r="AG642"/>
      <c r="AH642"/>
    </row>
    <row r="643" spans="2:34">
      <c r="B643"/>
      <c r="C643"/>
      <c r="D643" s="19"/>
      <c r="E643" s="283"/>
      <c r="AE643" s="19"/>
      <c r="AF643" s="19"/>
      <c r="AG643"/>
      <c r="AH643"/>
    </row>
    <row r="644" spans="2:34">
      <c r="B644"/>
      <c r="C644"/>
      <c r="D644" s="19"/>
      <c r="E644" s="283"/>
      <c r="AE644" s="19"/>
      <c r="AF644" s="19"/>
      <c r="AG644"/>
      <c r="AH644"/>
    </row>
    <row r="645" spans="2:34">
      <c r="B645"/>
      <c r="C645"/>
      <c r="D645" s="19"/>
      <c r="E645" s="283"/>
      <c r="AE645" s="19"/>
      <c r="AF645" s="19"/>
      <c r="AG645"/>
      <c r="AH645"/>
    </row>
    <row r="646" spans="2:34">
      <c r="B646"/>
      <c r="C646"/>
      <c r="D646" s="19"/>
      <c r="E646" s="283"/>
      <c r="AE646" s="19"/>
      <c r="AF646" s="19"/>
      <c r="AG646"/>
      <c r="AH646"/>
    </row>
    <row r="647" spans="2:34">
      <c r="B647"/>
      <c r="C647"/>
      <c r="D647" s="19"/>
      <c r="E647" s="283"/>
      <c r="AE647" s="19"/>
      <c r="AF647" s="19"/>
      <c r="AG647"/>
      <c r="AH647"/>
    </row>
    <row r="648" spans="2:34">
      <c r="B648"/>
      <c r="C648"/>
      <c r="D648" s="19"/>
      <c r="E648" s="283"/>
      <c r="AE648" s="19"/>
      <c r="AF648" s="19"/>
      <c r="AG648"/>
      <c r="AH648"/>
    </row>
    <row r="649" spans="2:34">
      <c r="B649"/>
      <c r="C649"/>
      <c r="D649" s="19"/>
      <c r="E649" s="283"/>
      <c r="AE649" s="19"/>
      <c r="AF649" s="19"/>
      <c r="AG649"/>
      <c r="AH649"/>
    </row>
    <row r="650" spans="2:34">
      <c r="B650"/>
      <c r="C650"/>
      <c r="D650" s="19"/>
      <c r="E650" s="283"/>
      <c r="AE650" s="19"/>
      <c r="AF650" s="19"/>
      <c r="AG650"/>
      <c r="AH650"/>
    </row>
    <row r="651" spans="2:34">
      <c r="B651"/>
      <c r="C651"/>
      <c r="D651" s="19"/>
      <c r="E651" s="283"/>
      <c r="AE651" s="19"/>
      <c r="AF651" s="19"/>
      <c r="AG651"/>
      <c r="AH651"/>
    </row>
    <row r="652" spans="2:34">
      <c r="B652"/>
      <c r="C652"/>
      <c r="D652" s="19"/>
      <c r="E652" s="283"/>
      <c r="AE652" s="19"/>
      <c r="AF652" s="19"/>
      <c r="AG652"/>
      <c r="AH652"/>
    </row>
    <row r="653" spans="2:34">
      <c r="B653"/>
      <c r="C653"/>
      <c r="D653" s="19"/>
      <c r="E653" s="283"/>
      <c r="AE653" s="19"/>
      <c r="AF653" s="19"/>
      <c r="AG653"/>
      <c r="AH653"/>
    </row>
    <row r="654" spans="2:34">
      <c r="B654"/>
      <c r="C654"/>
      <c r="D654" s="19"/>
      <c r="E654" s="283"/>
      <c r="AE654" s="19"/>
      <c r="AF654" s="19"/>
      <c r="AG654"/>
      <c r="AH654"/>
    </row>
    <row r="655" spans="2:34">
      <c r="B655"/>
      <c r="C655"/>
      <c r="D655" s="19"/>
      <c r="E655" s="283"/>
      <c r="AE655" s="19"/>
      <c r="AF655" s="19"/>
      <c r="AG655"/>
      <c r="AH655"/>
    </row>
    <row r="656" spans="2:34">
      <c r="B656"/>
      <c r="C656"/>
      <c r="D656" s="19"/>
      <c r="E656" s="283"/>
      <c r="AE656" s="19"/>
      <c r="AF656" s="19"/>
      <c r="AG656"/>
      <c r="AH656"/>
    </row>
    <row r="657" spans="2:34">
      <c r="B657"/>
      <c r="C657"/>
      <c r="D657" s="19"/>
      <c r="E657" s="283"/>
      <c r="AE657" s="19"/>
      <c r="AF657" s="19"/>
      <c r="AG657"/>
      <c r="AH657"/>
    </row>
    <row r="658" spans="2:34">
      <c r="B658"/>
      <c r="C658"/>
      <c r="D658" s="19"/>
      <c r="E658" s="283"/>
      <c r="AE658" s="19"/>
      <c r="AF658" s="19"/>
      <c r="AG658"/>
      <c r="AH658"/>
    </row>
    <row r="659" spans="2:34">
      <c r="B659"/>
      <c r="C659"/>
      <c r="D659" s="19"/>
      <c r="E659" s="283"/>
      <c r="AE659" s="19"/>
      <c r="AF659" s="19"/>
      <c r="AG659"/>
      <c r="AH659"/>
    </row>
    <row r="660" spans="2:34">
      <c r="B660"/>
      <c r="C660"/>
      <c r="D660" s="19"/>
      <c r="E660" s="283"/>
      <c r="AE660" s="19"/>
      <c r="AF660" s="19"/>
      <c r="AG660"/>
      <c r="AH660"/>
    </row>
    <row r="661" spans="2:34">
      <c r="B661"/>
      <c r="C661"/>
      <c r="D661" s="19"/>
      <c r="E661" s="283"/>
      <c r="AE661" s="19"/>
      <c r="AF661" s="19"/>
      <c r="AG661"/>
      <c r="AH661"/>
    </row>
    <row r="662" spans="2:34">
      <c r="B662"/>
      <c r="C662"/>
      <c r="D662" s="19"/>
      <c r="E662" s="283"/>
      <c r="AE662" s="19"/>
      <c r="AF662" s="19"/>
      <c r="AG662"/>
      <c r="AH662"/>
    </row>
    <row r="663" spans="2:34">
      <c r="B663"/>
      <c r="C663"/>
      <c r="D663" s="19"/>
      <c r="E663" s="283"/>
      <c r="AE663" s="19"/>
      <c r="AF663" s="19"/>
      <c r="AG663"/>
      <c r="AH663"/>
    </row>
    <row r="664" spans="2:34">
      <c r="B664"/>
      <c r="C664"/>
      <c r="D664" s="19"/>
      <c r="E664" s="283"/>
      <c r="AE664" s="19"/>
      <c r="AF664" s="19"/>
      <c r="AG664"/>
      <c r="AH664"/>
    </row>
    <row r="665" spans="2:34">
      <c r="B665"/>
      <c r="C665"/>
      <c r="D665" s="19"/>
      <c r="E665" s="283"/>
      <c r="AE665" s="19"/>
      <c r="AF665" s="19"/>
      <c r="AG665"/>
      <c r="AH665"/>
    </row>
    <row r="666" spans="2:34">
      <c r="B666"/>
      <c r="C666"/>
      <c r="D666" s="19"/>
      <c r="E666" s="283"/>
      <c r="AE666" s="19"/>
      <c r="AF666" s="19"/>
      <c r="AG666"/>
      <c r="AH666"/>
    </row>
    <row r="667" spans="2:34">
      <c r="B667"/>
      <c r="C667"/>
      <c r="D667" s="19"/>
      <c r="E667" s="283"/>
      <c r="AE667" s="19"/>
      <c r="AF667" s="19"/>
      <c r="AG667"/>
      <c r="AH667"/>
    </row>
    <row r="668" spans="2:34">
      <c r="B668"/>
      <c r="C668"/>
      <c r="D668" s="19"/>
      <c r="E668" s="283"/>
      <c r="AE668" s="19"/>
      <c r="AF668" s="19"/>
      <c r="AG668"/>
      <c r="AH668"/>
    </row>
    <row r="669" spans="2:34">
      <c r="B669"/>
      <c r="C669"/>
      <c r="D669" s="19"/>
      <c r="E669" s="283"/>
      <c r="AE669" s="19"/>
      <c r="AF669" s="19"/>
      <c r="AG669"/>
      <c r="AH669"/>
    </row>
    <row r="670" spans="2:34">
      <c r="B670"/>
      <c r="C670"/>
      <c r="D670" s="19"/>
      <c r="E670" s="283"/>
      <c r="AE670" s="19"/>
      <c r="AF670" s="19"/>
      <c r="AG670"/>
      <c r="AH670"/>
    </row>
    <row r="671" spans="2:34">
      <c r="B671"/>
      <c r="C671"/>
      <c r="D671" s="19"/>
      <c r="E671" s="283"/>
      <c r="AE671" s="19"/>
      <c r="AF671" s="19"/>
      <c r="AG671"/>
      <c r="AH671"/>
    </row>
    <row r="672" spans="2:34">
      <c r="B672"/>
      <c r="C672"/>
      <c r="D672" s="19"/>
      <c r="E672" s="283"/>
      <c r="AE672" s="19"/>
      <c r="AF672" s="19"/>
      <c r="AG672"/>
      <c r="AH672"/>
    </row>
    <row r="673" spans="2:34">
      <c r="B673"/>
      <c r="C673"/>
      <c r="D673" s="19"/>
      <c r="E673" s="283"/>
      <c r="AE673" s="19"/>
      <c r="AF673" s="19"/>
      <c r="AG673"/>
      <c r="AH673"/>
    </row>
    <row r="674" spans="2:34">
      <c r="B674"/>
      <c r="C674"/>
      <c r="D674" s="19"/>
      <c r="E674" s="283"/>
      <c r="AE674" s="19"/>
      <c r="AF674" s="19"/>
      <c r="AG674"/>
      <c r="AH674"/>
    </row>
    <row r="675" spans="2:34">
      <c r="B675"/>
      <c r="C675"/>
      <c r="D675" s="19"/>
      <c r="E675" s="283"/>
      <c r="AE675" s="19"/>
      <c r="AF675" s="19"/>
      <c r="AG675"/>
      <c r="AH675"/>
    </row>
    <row r="676" spans="2:34">
      <c r="B676"/>
      <c r="C676"/>
      <c r="D676" s="19"/>
      <c r="E676" s="283"/>
      <c r="AE676" s="19"/>
      <c r="AF676" s="19"/>
      <c r="AG676"/>
      <c r="AH676"/>
    </row>
    <row r="677" spans="2:34">
      <c r="B677"/>
      <c r="C677"/>
      <c r="D677" s="19"/>
      <c r="E677" s="283"/>
      <c r="AE677" s="19"/>
      <c r="AF677" s="19"/>
      <c r="AG677"/>
      <c r="AH677"/>
    </row>
    <row r="678" spans="2:34">
      <c r="B678"/>
      <c r="C678"/>
      <c r="D678" s="19"/>
      <c r="E678" s="283"/>
      <c r="AE678" s="19"/>
      <c r="AF678" s="19"/>
      <c r="AG678"/>
      <c r="AH678"/>
    </row>
    <row r="679" spans="2:34">
      <c r="B679"/>
      <c r="C679"/>
      <c r="D679" s="19"/>
      <c r="E679" s="283"/>
      <c r="AE679" s="19"/>
      <c r="AF679" s="19"/>
      <c r="AG679"/>
      <c r="AH679"/>
    </row>
    <row r="680" spans="2:34">
      <c r="B680"/>
      <c r="C680"/>
      <c r="D680" s="19"/>
      <c r="E680" s="283"/>
      <c r="AE680" s="19"/>
      <c r="AF680" s="19"/>
      <c r="AG680"/>
      <c r="AH680"/>
    </row>
    <row r="681" spans="2:34">
      <c r="B681"/>
      <c r="C681"/>
      <c r="D681" s="19"/>
      <c r="E681" s="283"/>
      <c r="AE681" s="19"/>
      <c r="AF681" s="19"/>
      <c r="AG681"/>
      <c r="AH681"/>
    </row>
    <row r="682" spans="2:34">
      <c r="B682"/>
      <c r="C682"/>
      <c r="D682" s="19"/>
      <c r="E682" s="283"/>
      <c r="AE682" s="19"/>
      <c r="AF682" s="19"/>
      <c r="AG682"/>
      <c r="AH682"/>
    </row>
    <row r="683" spans="2:34">
      <c r="B683"/>
      <c r="C683"/>
      <c r="D683" s="19"/>
      <c r="E683" s="283"/>
      <c r="AE683" s="19"/>
      <c r="AF683" s="19"/>
      <c r="AG683"/>
      <c r="AH683"/>
    </row>
    <row r="684" spans="2:34">
      <c r="B684"/>
      <c r="C684"/>
      <c r="D684" s="19"/>
      <c r="E684" s="283"/>
      <c r="AE684" s="19"/>
      <c r="AF684" s="19"/>
      <c r="AG684"/>
      <c r="AH684"/>
    </row>
    <row r="685" spans="2:34">
      <c r="B685"/>
      <c r="C685"/>
      <c r="D685" s="19"/>
      <c r="E685" s="283"/>
      <c r="AE685" s="19"/>
      <c r="AF685" s="19"/>
      <c r="AG685"/>
      <c r="AH685"/>
    </row>
    <row r="686" spans="2:34">
      <c r="B686"/>
      <c r="C686"/>
      <c r="D686" s="19"/>
      <c r="E686" s="283"/>
      <c r="AE686" s="19"/>
      <c r="AF686" s="19"/>
      <c r="AG686"/>
      <c r="AH686"/>
    </row>
    <row r="687" spans="2:34">
      <c r="B687"/>
      <c r="C687"/>
      <c r="D687" s="19"/>
      <c r="E687" s="283"/>
      <c r="AE687" s="19"/>
      <c r="AF687" s="19"/>
      <c r="AG687"/>
      <c r="AH687"/>
    </row>
    <row r="688" spans="2:34">
      <c r="B688"/>
      <c r="C688"/>
      <c r="D688" s="19"/>
      <c r="E688" s="283"/>
      <c r="AE688" s="19"/>
      <c r="AF688" s="19"/>
      <c r="AG688"/>
      <c r="AH688"/>
    </row>
    <row r="689" spans="2:34">
      <c r="B689"/>
      <c r="C689"/>
      <c r="D689" s="19"/>
      <c r="E689" s="283"/>
      <c r="AE689" s="19"/>
      <c r="AF689" s="19"/>
      <c r="AG689"/>
      <c r="AH689"/>
    </row>
    <row r="690" spans="2:34">
      <c r="B690"/>
      <c r="C690"/>
      <c r="D690" s="19"/>
      <c r="E690" s="283"/>
      <c r="AE690" s="19"/>
      <c r="AF690" s="19"/>
      <c r="AG690"/>
      <c r="AH690"/>
    </row>
    <row r="691" spans="2:34">
      <c r="B691"/>
      <c r="C691"/>
      <c r="D691" s="19"/>
      <c r="E691" s="283"/>
      <c r="AE691" s="19"/>
      <c r="AF691" s="19"/>
      <c r="AG691"/>
      <c r="AH691"/>
    </row>
    <row r="692" spans="2:34">
      <c r="B692"/>
      <c r="C692"/>
      <c r="D692" s="19"/>
      <c r="E692" s="283"/>
      <c r="AE692" s="19"/>
      <c r="AF692" s="19"/>
      <c r="AG692"/>
      <c r="AH692"/>
    </row>
    <row r="693" spans="2:34">
      <c r="B693"/>
      <c r="C693"/>
      <c r="D693" s="19"/>
      <c r="E693" s="283"/>
      <c r="AE693" s="19"/>
      <c r="AF693" s="19"/>
      <c r="AG693"/>
      <c r="AH693"/>
    </row>
    <row r="694" spans="2:34">
      <c r="B694"/>
      <c r="C694"/>
      <c r="D694" s="19"/>
      <c r="E694" s="283"/>
      <c r="AE694" s="19"/>
      <c r="AF694" s="19"/>
      <c r="AG694"/>
      <c r="AH694"/>
    </row>
    <row r="695" spans="2:34">
      <c r="B695"/>
      <c r="C695"/>
      <c r="D695" s="19"/>
      <c r="E695" s="283"/>
      <c r="AE695" s="19"/>
      <c r="AF695" s="19"/>
      <c r="AG695"/>
      <c r="AH695"/>
    </row>
    <row r="696" spans="2:34">
      <c r="B696"/>
      <c r="C696"/>
      <c r="D696" s="19"/>
      <c r="E696" s="283"/>
      <c r="AE696" s="19"/>
      <c r="AF696" s="19"/>
      <c r="AG696"/>
      <c r="AH696"/>
    </row>
    <row r="697" spans="2:34">
      <c r="B697"/>
      <c r="C697"/>
      <c r="D697" s="19"/>
      <c r="E697" s="283"/>
      <c r="AE697" s="19"/>
      <c r="AF697" s="19"/>
      <c r="AG697"/>
      <c r="AH697"/>
    </row>
    <row r="698" spans="2:34">
      <c r="B698"/>
      <c r="C698"/>
      <c r="D698" s="19"/>
      <c r="E698" s="283"/>
      <c r="AE698" s="19"/>
      <c r="AF698" s="19"/>
      <c r="AG698"/>
      <c r="AH698"/>
    </row>
    <row r="699" spans="2:34">
      <c r="B699"/>
      <c r="C699"/>
      <c r="D699" s="19"/>
      <c r="E699" s="283"/>
      <c r="AE699" s="19"/>
      <c r="AF699" s="19"/>
      <c r="AG699"/>
      <c r="AH699"/>
    </row>
    <row r="700" spans="2:34">
      <c r="B700"/>
      <c r="C700"/>
      <c r="D700" s="19"/>
      <c r="E700" s="283"/>
      <c r="AE700" s="19"/>
      <c r="AF700" s="19"/>
      <c r="AG700"/>
      <c r="AH700"/>
    </row>
    <row r="701" spans="2:34">
      <c r="B701"/>
      <c r="C701"/>
      <c r="D701" s="19"/>
      <c r="E701" s="283"/>
      <c r="AE701" s="19"/>
      <c r="AF701" s="19"/>
      <c r="AG701"/>
      <c r="AH701"/>
    </row>
    <row r="702" spans="2:34">
      <c r="B702"/>
      <c r="C702"/>
      <c r="D702" s="19"/>
      <c r="E702" s="283"/>
      <c r="AE702" s="19"/>
      <c r="AF702" s="19"/>
      <c r="AG702"/>
      <c r="AH702"/>
    </row>
    <row r="703" spans="2:34">
      <c r="B703"/>
      <c r="C703"/>
      <c r="D703" s="19"/>
      <c r="E703" s="283"/>
      <c r="AE703" s="19"/>
      <c r="AF703" s="19"/>
      <c r="AG703"/>
      <c r="AH703"/>
    </row>
    <row r="704" spans="2:34">
      <c r="B704"/>
      <c r="C704"/>
      <c r="D704" s="19"/>
      <c r="E704" s="283"/>
      <c r="AE704" s="19"/>
      <c r="AF704" s="19"/>
      <c r="AG704"/>
      <c r="AH704"/>
    </row>
    <row r="705" spans="2:34">
      <c r="B705"/>
      <c r="C705"/>
      <c r="D705" s="19"/>
      <c r="E705" s="283"/>
      <c r="AE705" s="19"/>
      <c r="AF705" s="19"/>
      <c r="AG705"/>
      <c r="AH705"/>
    </row>
    <row r="706" spans="2:34">
      <c r="B706"/>
      <c r="C706"/>
      <c r="D706" s="19"/>
      <c r="E706" s="283"/>
      <c r="AE706" s="19"/>
      <c r="AF706" s="19"/>
      <c r="AG706"/>
      <c r="AH706"/>
    </row>
    <row r="707" spans="2:34">
      <c r="B707"/>
      <c r="C707"/>
      <c r="D707" s="19"/>
      <c r="E707" s="283"/>
      <c r="AE707" s="19"/>
      <c r="AF707" s="19"/>
      <c r="AG707"/>
      <c r="AH707"/>
    </row>
    <row r="708" spans="2:34">
      <c r="B708"/>
      <c r="C708"/>
      <c r="D708" s="19"/>
      <c r="E708" s="283"/>
      <c r="AE708" s="19"/>
      <c r="AF708" s="19"/>
      <c r="AG708"/>
      <c r="AH708"/>
    </row>
    <row r="709" spans="2:34">
      <c r="B709"/>
      <c r="C709"/>
      <c r="D709" s="19"/>
      <c r="E709" s="283"/>
      <c r="AE709" s="19"/>
      <c r="AF709" s="19"/>
      <c r="AG709"/>
      <c r="AH709"/>
    </row>
    <row r="710" spans="2:34">
      <c r="B710"/>
      <c r="C710"/>
      <c r="D710" s="19"/>
      <c r="E710" s="283"/>
      <c r="AE710" s="19"/>
      <c r="AF710" s="19"/>
      <c r="AG710"/>
      <c r="AH710"/>
    </row>
    <row r="711" spans="2:34">
      <c r="B711"/>
      <c r="C711"/>
      <c r="D711" s="19"/>
      <c r="E711" s="283"/>
      <c r="AE711" s="19"/>
      <c r="AF711" s="19"/>
      <c r="AG711"/>
      <c r="AH711"/>
    </row>
    <row r="712" spans="2:34">
      <c r="B712"/>
      <c r="C712"/>
      <c r="D712" s="19"/>
      <c r="E712" s="283"/>
      <c r="AE712" s="19"/>
      <c r="AF712" s="19"/>
      <c r="AG712"/>
      <c r="AH712"/>
    </row>
    <row r="713" spans="2:34">
      <c r="B713"/>
      <c r="C713"/>
      <c r="D713" s="19"/>
      <c r="E713" s="283"/>
      <c r="AE713" s="19"/>
      <c r="AF713" s="19"/>
      <c r="AG713"/>
      <c r="AH713"/>
    </row>
    <row r="714" spans="2:34">
      <c r="B714"/>
      <c r="C714"/>
      <c r="D714" s="19"/>
      <c r="E714" s="283"/>
      <c r="AE714" s="19"/>
      <c r="AF714" s="19"/>
      <c r="AG714"/>
      <c r="AH714"/>
    </row>
    <row r="715" spans="2:34">
      <c r="B715"/>
      <c r="C715"/>
      <c r="D715" s="19"/>
      <c r="E715" s="283"/>
      <c r="AE715" s="19"/>
      <c r="AF715" s="19"/>
      <c r="AG715"/>
      <c r="AH715"/>
    </row>
    <row r="716" spans="2:34">
      <c r="B716"/>
      <c r="C716"/>
      <c r="D716" s="19"/>
      <c r="E716" s="283"/>
      <c r="AE716" s="19"/>
      <c r="AF716" s="19"/>
      <c r="AG716"/>
      <c r="AH716"/>
    </row>
    <row r="717" spans="2:34">
      <c r="B717"/>
      <c r="C717"/>
      <c r="D717" s="19"/>
      <c r="E717" s="283"/>
      <c r="AE717" s="19"/>
      <c r="AF717" s="19"/>
      <c r="AG717"/>
      <c r="AH717"/>
    </row>
    <row r="718" spans="2:34">
      <c r="B718"/>
      <c r="C718"/>
      <c r="D718" s="19"/>
      <c r="E718" s="283"/>
      <c r="AE718" s="19"/>
      <c r="AF718" s="19"/>
      <c r="AG718"/>
      <c r="AH718"/>
    </row>
    <row r="719" spans="2:34">
      <c r="B719"/>
      <c r="C719"/>
      <c r="D719" s="19"/>
      <c r="E719" s="283"/>
      <c r="AE719" s="19"/>
      <c r="AF719" s="19"/>
      <c r="AG719"/>
      <c r="AH719"/>
    </row>
    <row r="720" spans="2:34">
      <c r="B720"/>
      <c r="C720"/>
      <c r="D720" s="19"/>
      <c r="E720" s="283"/>
      <c r="AE720" s="19"/>
      <c r="AF720" s="19"/>
      <c r="AG720"/>
      <c r="AH720"/>
    </row>
    <row r="721" spans="2:34">
      <c r="B721"/>
      <c r="C721"/>
      <c r="D721" s="19"/>
      <c r="E721" s="283"/>
      <c r="AE721" s="19"/>
      <c r="AF721" s="19"/>
      <c r="AG721"/>
      <c r="AH721"/>
    </row>
    <row r="722" spans="2:34">
      <c r="B722"/>
      <c r="C722"/>
      <c r="D722" s="19"/>
      <c r="E722" s="283"/>
      <c r="AE722" s="19"/>
      <c r="AF722" s="19"/>
      <c r="AG722"/>
      <c r="AH722"/>
    </row>
    <row r="723" spans="2:34">
      <c r="B723"/>
      <c r="C723"/>
      <c r="D723" s="19"/>
      <c r="E723" s="283"/>
      <c r="AE723" s="19"/>
      <c r="AF723" s="19"/>
      <c r="AG723"/>
      <c r="AH723"/>
    </row>
    <row r="724" spans="2:34">
      <c r="B724"/>
      <c r="C724"/>
      <c r="D724" s="19"/>
      <c r="E724" s="283"/>
      <c r="AE724" s="19"/>
      <c r="AF724" s="19"/>
      <c r="AG724"/>
      <c r="AH724"/>
    </row>
    <row r="725" spans="2:34">
      <c r="B725"/>
      <c r="C725"/>
      <c r="D725" s="19"/>
      <c r="E725" s="283"/>
      <c r="AE725" s="19"/>
      <c r="AF725" s="19"/>
      <c r="AG725"/>
      <c r="AH725"/>
    </row>
    <row r="726" spans="2:34">
      <c r="B726"/>
      <c r="C726"/>
      <c r="D726" s="19"/>
      <c r="E726" s="283"/>
      <c r="AE726" s="19"/>
      <c r="AF726" s="19"/>
      <c r="AG726"/>
      <c r="AH726"/>
    </row>
    <row r="727" spans="2:34">
      <c r="B727"/>
      <c r="C727"/>
      <c r="D727" s="19"/>
      <c r="E727" s="283"/>
      <c r="AE727" s="19"/>
      <c r="AF727" s="19"/>
      <c r="AG727"/>
      <c r="AH727"/>
    </row>
    <row r="728" spans="2:34">
      <c r="B728"/>
      <c r="C728"/>
      <c r="D728" s="19"/>
      <c r="E728" s="283"/>
      <c r="AE728" s="19"/>
      <c r="AF728" s="19"/>
      <c r="AG728"/>
      <c r="AH728"/>
    </row>
    <row r="729" spans="2:34">
      <c r="B729"/>
      <c r="C729"/>
      <c r="D729" s="19"/>
      <c r="E729" s="283"/>
      <c r="AE729" s="19"/>
      <c r="AF729" s="19"/>
      <c r="AG729"/>
      <c r="AH729"/>
    </row>
    <row r="730" spans="2:34">
      <c r="B730"/>
      <c r="C730"/>
      <c r="D730" s="19"/>
      <c r="E730" s="283"/>
      <c r="AE730" s="19"/>
      <c r="AF730" s="19"/>
      <c r="AG730"/>
      <c r="AH730"/>
    </row>
    <row r="731" spans="2:34">
      <c r="B731"/>
      <c r="C731"/>
      <c r="D731" s="19"/>
      <c r="E731" s="283"/>
      <c r="AE731" s="19"/>
      <c r="AF731" s="19"/>
      <c r="AG731"/>
      <c r="AH731"/>
    </row>
    <row r="732" spans="2:34">
      <c r="B732"/>
      <c r="C732"/>
      <c r="D732" s="19"/>
      <c r="E732" s="283"/>
      <c r="AE732" s="19"/>
      <c r="AF732" s="19"/>
      <c r="AG732"/>
      <c r="AH732"/>
    </row>
    <row r="733" spans="2:34">
      <c r="B733"/>
      <c r="C733"/>
      <c r="D733" s="19"/>
      <c r="E733" s="283"/>
      <c r="AE733" s="19"/>
      <c r="AF733" s="19"/>
      <c r="AG733"/>
      <c r="AH733"/>
    </row>
    <row r="734" spans="2:34">
      <c r="B734"/>
      <c r="C734"/>
      <c r="D734" s="19"/>
      <c r="E734" s="283"/>
      <c r="AE734" s="19"/>
      <c r="AF734" s="19"/>
      <c r="AG734"/>
      <c r="AH734"/>
    </row>
    <row r="735" spans="2:34">
      <c r="B735"/>
      <c r="C735"/>
      <c r="D735" s="19"/>
      <c r="E735" s="283"/>
      <c r="AE735" s="19"/>
      <c r="AF735" s="19"/>
      <c r="AG735"/>
      <c r="AH735"/>
    </row>
    <row r="736" spans="2:34">
      <c r="B736"/>
      <c r="C736"/>
      <c r="D736" s="19"/>
      <c r="E736" s="283"/>
      <c r="AE736" s="19"/>
      <c r="AF736" s="19"/>
      <c r="AG736"/>
      <c r="AH736"/>
    </row>
    <row r="737" spans="2:34">
      <c r="B737"/>
      <c r="C737"/>
      <c r="D737" s="19"/>
      <c r="E737" s="283"/>
      <c r="AE737" s="19"/>
      <c r="AF737" s="19"/>
      <c r="AG737"/>
      <c r="AH737"/>
    </row>
    <row r="738" spans="2:34">
      <c r="B738"/>
      <c r="C738"/>
      <c r="D738" s="19"/>
      <c r="E738" s="283"/>
      <c r="AE738" s="19"/>
      <c r="AF738" s="19"/>
      <c r="AG738"/>
      <c r="AH738"/>
    </row>
    <row r="739" spans="2:34">
      <c r="B739"/>
      <c r="C739"/>
      <c r="D739" s="19"/>
      <c r="E739" s="283"/>
      <c r="AE739" s="19"/>
      <c r="AF739" s="19"/>
      <c r="AG739"/>
      <c r="AH739"/>
    </row>
    <row r="740" spans="2:34">
      <c r="B740"/>
      <c r="C740"/>
      <c r="D740" s="19"/>
      <c r="E740" s="283"/>
      <c r="AE740" s="19"/>
      <c r="AF740" s="19"/>
      <c r="AG740"/>
      <c r="AH740"/>
    </row>
    <row r="741" spans="2:34">
      <c r="B741"/>
      <c r="C741"/>
      <c r="D741" s="19"/>
      <c r="E741" s="283"/>
      <c r="AE741" s="19"/>
      <c r="AF741" s="19"/>
      <c r="AG741"/>
      <c r="AH741"/>
    </row>
    <row r="742" spans="2:34">
      <c r="B742"/>
      <c r="C742"/>
      <c r="D742" s="19"/>
      <c r="E742" s="283"/>
      <c r="AE742" s="19"/>
      <c r="AF742" s="19"/>
      <c r="AG742"/>
      <c r="AH742"/>
    </row>
    <row r="743" spans="2:34">
      <c r="B743"/>
      <c r="C743"/>
      <c r="D743" s="19"/>
      <c r="E743" s="283"/>
      <c r="AE743" s="19"/>
      <c r="AF743" s="19"/>
      <c r="AG743"/>
      <c r="AH743"/>
    </row>
    <row r="744" spans="2:34">
      <c r="B744"/>
      <c r="C744"/>
      <c r="D744" s="19"/>
      <c r="E744" s="283"/>
      <c r="AE744" s="19"/>
      <c r="AF744" s="19"/>
      <c r="AG744"/>
      <c r="AH744"/>
    </row>
    <row r="745" spans="2:34">
      <c r="B745"/>
      <c r="C745"/>
      <c r="D745" s="19"/>
      <c r="E745" s="283"/>
      <c r="AE745" s="19"/>
      <c r="AF745" s="19"/>
      <c r="AG745"/>
      <c r="AH745"/>
    </row>
    <row r="746" spans="2:34">
      <c r="B746"/>
      <c r="C746"/>
      <c r="D746" s="19"/>
      <c r="E746" s="283"/>
      <c r="AE746" s="19"/>
      <c r="AF746" s="19"/>
      <c r="AG746"/>
      <c r="AH746"/>
    </row>
    <row r="747" spans="2:34">
      <c r="B747"/>
      <c r="C747"/>
      <c r="D747" s="19"/>
      <c r="E747" s="283"/>
      <c r="AE747" s="19"/>
      <c r="AF747" s="19"/>
      <c r="AG747"/>
      <c r="AH747"/>
    </row>
    <row r="748" spans="2:34">
      <c r="B748"/>
      <c r="C748"/>
      <c r="D748" s="19"/>
      <c r="E748" s="283"/>
      <c r="AE748" s="19"/>
      <c r="AF748" s="19"/>
      <c r="AG748"/>
      <c r="AH748"/>
    </row>
    <row r="749" spans="2:34">
      <c r="B749"/>
      <c r="C749"/>
      <c r="D749" s="19"/>
      <c r="E749" s="283"/>
      <c r="AE749" s="19"/>
      <c r="AF749" s="19"/>
      <c r="AG749"/>
      <c r="AH749"/>
    </row>
    <row r="750" spans="2:34">
      <c r="B750"/>
      <c r="C750"/>
      <c r="D750" s="19"/>
      <c r="E750" s="283"/>
      <c r="AE750" s="19"/>
      <c r="AF750" s="19"/>
      <c r="AG750"/>
      <c r="AH750"/>
    </row>
    <row r="751" spans="2:34">
      <c r="B751"/>
      <c r="C751"/>
      <c r="D751" s="19"/>
      <c r="E751" s="283"/>
      <c r="AE751" s="19"/>
      <c r="AF751" s="19"/>
      <c r="AG751"/>
      <c r="AH751"/>
    </row>
    <row r="752" spans="2:34">
      <c r="B752"/>
      <c r="C752"/>
      <c r="D752" s="19"/>
      <c r="E752" s="283"/>
      <c r="AE752" s="19"/>
      <c r="AF752" s="19"/>
      <c r="AG752"/>
      <c r="AH752"/>
    </row>
    <row r="753" spans="2:34">
      <c r="B753"/>
      <c r="C753"/>
      <c r="D753" s="19"/>
      <c r="E753" s="283"/>
      <c r="AE753" s="19"/>
      <c r="AF753" s="19"/>
      <c r="AG753"/>
      <c r="AH753"/>
    </row>
    <row r="754" spans="2:34">
      <c r="B754"/>
      <c r="C754"/>
      <c r="D754" s="19"/>
      <c r="E754" s="283"/>
      <c r="AE754" s="19"/>
      <c r="AF754" s="19"/>
      <c r="AG754"/>
      <c r="AH754"/>
    </row>
    <row r="755" spans="2:34">
      <c r="B755"/>
      <c r="C755"/>
      <c r="D755" s="19"/>
      <c r="E755" s="283"/>
      <c r="AE755" s="19"/>
      <c r="AF755" s="19"/>
      <c r="AG755"/>
      <c r="AH755"/>
    </row>
    <row r="756" spans="2:34">
      <c r="B756"/>
      <c r="C756"/>
      <c r="D756" s="19"/>
      <c r="E756" s="283"/>
      <c r="AE756" s="19"/>
      <c r="AF756" s="19"/>
      <c r="AG756"/>
      <c r="AH756"/>
    </row>
    <row r="757" spans="2:34">
      <c r="B757"/>
      <c r="C757"/>
      <c r="D757" s="19"/>
      <c r="E757" s="283"/>
      <c r="AE757" s="19"/>
      <c r="AF757" s="19"/>
      <c r="AG757"/>
      <c r="AH757"/>
    </row>
    <row r="758" spans="2:34">
      <c r="B758"/>
      <c r="C758"/>
      <c r="D758" s="19"/>
      <c r="E758" s="283"/>
      <c r="AE758" s="19"/>
      <c r="AF758" s="19"/>
      <c r="AG758"/>
      <c r="AH758"/>
    </row>
    <row r="759" spans="2:34">
      <c r="B759"/>
      <c r="C759"/>
      <c r="D759" s="19"/>
      <c r="E759" s="283"/>
      <c r="AE759" s="19"/>
      <c r="AF759" s="19"/>
      <c r="AG759"/>
      <c r="AH759"/>
    </row>
    <row r="760" spans="2:34">
      <c r="B760"/>
      <c r="C760"/>
      <c r="D760" s="19"/>
      <c r="E760" s="283"/>
      <c r="AE760" s="19"/>
      <c r="AF760" s="19"/>
      <c r="AG760"/>
      <c r="AH760"/>
    </row>
    <row r="761" spans="2:34">
      <c r="B761"/>
      <c r="C761"/>
      <c r="D761" s="19"/>
      <c r="E761" s="283"/>
      <c r="AE761" s="19"/>
      <c r="AF761" s="19"/>
      <c r="AG761"/>
      <c r="AH761"/>
    </row>
    <row r="762" spans="2:34">
      <c r="B762"/>
      <c r="C762"/>
      <c r="D762" s="19"/>
      <c r="E762" s="283"/>
      <c r="AE762" s="19"/>
      <c r="AF762" s="19"/>
      <c r="AG762"/>
      <c r="AH762"/>
    </row>
    <row r="763" spans="2:34">
      <c r="B763"/>
      <c r="C763"/>
      <c r="D763" s="19"/>
      <c r="E763" s="283"/>
      <c r="AE763" s="19"/>
      <c r="AF763" s="19"/>
      <c r="AG763"/>
      <c r="AH763"/>
    </row>
    <row r="764" spans="2:34">
      <c r="B764"/>
      <c r="C764"/>
      <c r="D764" s="19"/>
      <c r="E764" s="283"/>
      <c r="AE764" s="19"/>
      <c r="AF764" s="19"/>
      <c r="AG764"/>
      <c r="AH764"/>
    </row>
    <row r="765" spans="2:34">
      <c r="B765"/>
      <c r="C765"/>
      <c r="D765" s="19"/>
      <c r="E765" s="283"/>
      <c r="AE765" s="19"/>
      <c r="AF765" s="19"/>
      <c r="AG765"/>
      <c r="AH765"/>
    </row>
    <row r="766" spans="2:34">
      <c r="B766"/>
      <c r="C766"/>
      <c r="D766" s="19"/>
      <c r="E766" s="283"/>
      <c r="AE766" s="19"/>
      <c r="AF766" s="19"/>
      <c r="AG766"/>
      <c r="AH766"/>
    </row>
    <row r="767" spans="2:34">
      <c r="B767"/>
      <c r="C767"/>
      <c r="D767" s="19"/>
      <c r="E767" s="283"/>
      <c r="AE767" s="19"/>
      <c r="AF767" s="19"/>
      <c r="AG767"/>
      <c r="AH767"/>
    </row>
    <row r="768" spans="2:34">
      <c r="B768"/>
      <c r="C768"/>
      <c r="D768" s="19"/>
      <c r="E768" s="283"/>
      <c r="AE768" s="19"/>
      <c r="AF768" s="19"/>
      <c r="AG768"/>
      <c r="AH768"/>
    </row>
    <row r="769" spans="2:34">
      <c r="B769"/>
      <c r="C769"/>
      <c r="D769" s="19"/>
      <c r="E769" s="283"/>
      <c r="AE769" s="19"/>
      <c r="AF769" s="19"/>
      <c r="AG769"/>
      <c r="AH769"/>
    </row>
    <row r="770" spans="2:34">
      <c r="B770"/>
      <c r="C770"/>
      <c r="D770" s="19"/>
      <c r="E770" s="283"/>
      <c r="AE770" s="19"/>
      <c r="AF770" s="19"/>
      <c r="AG770"/>
      <c r="AH770"/>
    </row>
    <row r="771" spans="2:34">
      <c r="B771"/>
      <c r="C771"/>
      <c r="D771" s="19"/>
      <c r="E771" s="283"/>
      <c r="AE771" s="19"/>
      <c r="AF771" s="19"/>
      <c r="AG771"/>
      <c r="AH771"/>
    </row>
    <row r="772" spans="2:34">
      <c r="B772"/>
      <c r="C772"/>
      <c r="D772" s="19"/>
      <c r="E772" s="283"/>
      <c r="AE772" s="19"/>
      <c r="AF772" s="19"/>
      <c r="AG772"/>
      <c r="AH772"/>
    </row>
    <row r="773" spans="2:34">
      <c r="B773"/>
      <c r="C773"/>
      <c r="D773" s="19"/>
      <c r="E773" s="283"/>
      <c r="AE773" s="19"/>
      <c r="AF773" s="19"/>
      <c r="AG773"/>
      <c r="AH773"/>
    </row>
    <row r="774" spans="2:34">
      <c r="B774"/>
      <c r="C774"/>
      <c r="D774" s="19"/>
      <c r="E774" s="283"/>
      <c r="AE774" s="19"/>
      <c r="AF774" s="19"/>
      <c r="AG774"/>
      <c r="AH774"/>
    </row>
    <row r="775" spans="2:34">
      <c r="B775"/>
      <c r="C775"/>
      <c r="D775" s="19"/>
      <c r="E775" s="283"/>
      <c r="AE775" s="19"/>
      <c r="AF775" s="19"/>
      <c r="AG775"/>
      <c r="AH775"/>
    </row>
    <row r="776" spans="2:34">
      <c r="B776"/>
      <c r="C776"/>
      <c r="D776" s="19"/>
      <c r="E776" s="283"/>
      <c r="AE776" s="19"/>
      <c r="AF776" s="19"/>
      <c r="AG776"/>
      <c r="AH776"/>
    </row>
    <row r="777" spans="2:34">
      <c r="B777"/>
      <c r="C777"/>
      <c r="D777" s="19"/>
      <c r="E777" s="283"/>
      <c r="AE777" s="19"/>
      <c r="AF777" s="19"/>
      <c r="AG777"/>
      <c r="AH777"/>
    </row>
    <row r="778" spans="2:34">
      <c r="B778"/>
      <c r="C778"/>
      <c r="D778" s="19"/>
      <c r="E778" s="283"/>
      <c r="AE778" s="19"/>
      <c r="AF778" s="19"/>
      <c r="AG778"/>
      <c r="AH778"/>
    </row>
    <row r="779" spans="2:34">
      <c r="B779"/>
      <c r="C779"/>
      <c r="D779" s="19"/>
      <c r="E779" s="283"/>
      <c r="AE779" s="19"/>
      <c r="AF779" s="19"/>
      <c r="AG779"/>
      <c r="AH779"/>
    </row>
    <row r="780" spans="2:34">
      <c r="B780"/>
      <c r="C780"/>
      <c r="D780" s="19"/>
      <c r="E780" s="283"/>
      <c r="AE780" s="19"/>
      <c r="AF780" s="19"/>
      <c r="AG780"/>
      <c r="AH780"/>
    </row>
    <row r="781" spans="2:34">
      <c r="B781"/>
      <c r="C781"/>
      <c r="D781" s="19"/>
      <c r="E781" s="283"/>
      <c r="AE781" s="19"/>
      <c r="AF781" s="19"/>
      <c r="AG781"/>
      <c r="AH781"/>
    </row>
    <row r="782" spans="2:34">
      <c r="B782"/>
      <c r="C782"/>
      <c r="D782" s="19"/>
      <c r="E782" s="283"/>
      <c r="AE782" s="19"/>
      <c r="AF782" s="19"/>
      <c r="AG782"/>
      <c r="AH782"/>
    </row>
    <row r="783" spans="2:34">
      <c r="B783"/>
      <c r="C783"/>
      <c r="D783" s="19"/>
      <c r="E783" s="283"/>
      <c r="AE783" s="19"/>
      <c r="AF783" s="19"/>
      <c r="AG783"/>
      <c r="AH783"/>
    </row>
    <row r="784" spans="2:34">
      <c r="B784"/>
      <c r="C784"/>
      <c r="D784" s="19"/>
      <c r="E784" s="283"/>
      <c r="AE784" s="19"/>
      <c r="AF784" s="19"/>
      <c r="AG784"/>
      <c r="AH784"/>
    </row>
    <row r="785" spans="2:34">
      <c r="B785"/>
      <c r="C785"/>
      <c r="D785" s="19"/>
      <c r="E785" s="283"/>
      <c r="AE785" s="19"/>
      <c r="AF785" s="19"/>
      <c r="AG785"/>
      <c r="AH785"/>
    </row>
    <row r="786" spans="2:34">
      <c r="B786"/>
      <c r="C786"/>
      <c r="D786" s="19"/>
      <c r="E786" s="283"/>
      <c r="AE786" s="19"/>
      <c r="AF786" s="19"/>
      <c r="AG786"/>
      <c r="AH786"/>
    </row>
    <row r="787" spans="2:34">
      <c r="B787"/>
      <c r="C787"/>
      <c r="D787" s="19"/>
      <c r="E787" s="283"/>
      <c r="AE787" s="19"/>
      <c r="AF787" s="19"/>
      <c r="AG787"/>
      <c r="AH787"/>
    </row>
    <row r="788" spans="2:34">
      <c r="B788"/>
      <c r="C788"/>
      <c r="D788" s="19"/>
      <c r="E788" s="283"/>
      <c r="AE788" s="19"/>
      <c r="AF788" s="19"/>
      <c r="AG788"/>
      <c r="AH788"/>
    </row>
    <row r="789" spans="2:34">
      <c r="B789"/>
      <c r="C789"/>
      <c r="D789" s="19"/>
      <c r="E789" s="283"/>
      <c r="AE789" s="19"/>
      <c r="AF789" s="19"/>
      <c r="AG789"/>
      <c r="AH789"/>
    </row>
    <row r="790" spans="2:34">
      <c r="B790"/>
      <c r="C790"/>
      <c r="D790" s="19"/>
      <c r="E790" s="283"/>
      <c r="AE790" s="19"/>
      <c r="AF790" s="19"/>
      <c r="AG790"/>
      <c r="AH790"/>
    </row>
    <row r="791" spans="2:34">
      <c r="B791"/>
      <c r="C791"/>
      <c r="D791" s="19"/>
      <c r="E791" s="283"/>
      <c r="AE791" s="19"/>
      <c r="AF791" s="19"/>
      <c r="AG791"/>
      <c r="AH791"/>
    </row>
    <row r="792" spans="2:34">
      <c r="B792"/>
      <c r="C792"/>
      <c r="D792" s="19"/>
      <c r="E792" s="283"/>
      <c r="AE792" s="19"/>
      <c r="AF792" s="19"/>
      <c r="AG792"/>
      <c r="AH792"/>
    </row>
    <row r="793" spans="2:34">
      <c r="B793"/>
      <c r="C793"/>
      <c r="D793" s="19"/>
      <c r="E793" s="283"/>
      <c r="AE793" s="19"/>
      <c r="AF793" s="19"/>
      <c r="AG793"/>
      <c r="AH793"/>
    </row>
    <row r="794" spans="2:34">
      <c r="B794"/>
      <c r="C794"/>
      <c r="D794" s="19"/>
      <c r="E794" s="283"/>
      <c r="AE794" s="19"/>
      <c r="AF794" s="19"/>
      <c r="AG794"/>
      <c r="AH794"/>
    </row>
    <row r="795" spans="2:34">
      <c r="B795"/>
      <c r="C795"/>
      <c r="D795" s="19"/>
      <c r="E795" s="283"/>
      <c r="AE795" s="19"/>
      <c r="AF795" s="19"/>
      <c r="AG795"/>
      <c r="AH795"/>
    </row>
    <row r="796" spans="2:34">
      <c r="B796"/>
      <c r="C796"/>
      <c r="D796" s="19"/>
      <c r="E796" s="283"/>
      <c r="AE796" s="19"/>
      <c r="AF796" s="19"/>
      <c r="AG796"/>
      <c r="AH796"/>
    </row>
    <row r="797" spans="2:34">
      <c r="B797"/>
      <c r="C797"/>
      <c r="D797" s="19"/>
      <c r="E797" s="283"/>
      <c r="AE797" s="19"/>
      <c r="AF797" s="19"/>
      <c r="AG797"/>
      <c r="AH797"/>
    </row>
    <row r="798" spans="2:34">
      <c r="B798"/>
      <c r="C798"/>
      <c r="D798" s="19"/>
      <c r="E798" s="283"/>
      <c r="AE798" s="19"/>
      <c r="AF798" s="19"/>
      <c r="AG798"/>
      <c r="AH798"/>
    </row>
    <row r="799" spans="2:34">
      <c r="B799"/>
      <c r="C799"/>
      <c r="D799" s="19"/>
      <c r="E799" s="283"/>
      <c r="AE799" s="19"/>
      <c r="AF799" s="19"/>
      <c r="AG799"/>
      <c r="AH799"/>
    </row>
    <row r="800" spans="2:34">
      <c r="B800"/>
      <c r="C800"/>
      <c r="D800" s="19"/>
      <c r="E800" s="283"/>
      <c r="AE800" s="19"/>
      <c r="AF800" s="19"/>
      <c r="AG800"/>
      <c r="AH800"/>
    </row>
    <row r="801" spans="2:34">
      <c r="B801"/>
      <c r="C801"/>
      <c r="D801" s="19"/>
      <c r="E801" s="283"/>
      <c r="AE801" s="19"/>
      <c r="AF801" s="19"/>
      <c r="AG801"/>
      <c r="AH801"/>
    </row>
    <row r="802" spans="2:34">
      <c r="B802"/>
      <c r="C802"/>
      <c r="D802" s="19"/>
      <c r="E802" s="283"/>
      <c r="AE802" s="19"/>
      <c r="AF802" s="19"/>
      <c r="AG802"/>
      <c r="AH802"/>
    </row>
    <row r="803" spans="2:34">
      <c r="B803"/>
      <c r="C803"/>
      <c r="D803" s="19"/>
      <c r="E803" s="283"/>
      <c r="AE803" s="19"/>
      <c r="AF803" s="19"/>
      <c r="AG803"/>
      <c r="AH803"/>
    </row>
    <row r="804" spans="2:34">
      <c r="B804"/>
      <c r="C804"/>
      <c r="D804" s="19"/>
      <c r="E804" s="283"/>
      <c r="AE804" s="19"/>
      <c r="AF804" s="19"/>
      <c r="AG804"/>
      <c r="AH804"/>
    </row>
    <row r="805" spans="2:34">
      <c r="B805"/>
      <c r="C805"/>
      <c r="D805" s="19"/>
      <c r="E805" s="283"/>
      <c r="AE805" s="19"/>
      <c r="AF805" s="19"/>
      <c r="AG805"/>
      <c r="AH805"/>
    </row>
    <row r="806" spans="2:34">
      <c r="B806"/>
      <c r="C806"/>
      <c r="D806" s="19"/>
      <c r="E806" s="283"/>
      <c r="AE806" s="19"/>
      <c r="AF806" s="19"/>
      <c r="AG806"/>
      <c r="AH806"/>
    </row>
    <row r="807" spans="2:34">
      <c r="B807"/>
      <c r="C807"/>
      <c r="D807" s="19"/>
      <c r="E807" s="283"/>
      <c r="AE807" s="19"/>
      <c r="AF807" s="19"/>
      <c r="AG807"/>
      <c r="AH807"/>
    </row>
    <row r="808" spans="2:34">
      <c r="B808"/>
      <c r="C808"/>
      <c r="D808" s="19"/>
      <c r="E808" s="283"/>
      <c r="AE808" s="19"/>
      <c r="AF808" s="19"/>
      <c r="AG808"/>
      <c r="AH808"/>
    </row>
    <row r="809" spans="2:34">
      <c r="B809"/>
      <c r="C809"/>
      <c r="D809" s="19"/>
      <c r="E809" s="283"/>
      <c r="AE809" s="19"/>
      <c r="AF809" s="19"/>
      <c r="AG809"/>
      <c r="AH809"/>
    </row>
    <row r="810" spans="2:34">
      <c r="B810"/>
      <c r="C810"/>
      <c r="D810" s="19"/>
      <c r="E810" s="283"/>
      <c r="AE810" s="19"/>
      <c r="AF810" s="19"/>
      <c r="AG810"/>
      <c r="AH810"/>
    </row>
    <row r="811" spans="2:34">
      <c r="B811"/>
      <c r="C811"/>
      <c r="D811" s="19"/>
      <c r="E811" s="283"/>
      <c r="AE811" s="19"/>
      <c r="AF811" s="19"/>
      <c r="AG811"/>
      <c r="AH811"/>
    </row>
    <row r="812" spans="2:34">
      <c r="B812"/>
      <c r="C812"/>
      <c r="D812" s="19"/>
      <c r="E812" s="283"/>
      <c r="AE812" s="19"/>
      <c r="AF812" s="19"/>
      <c r="AG812"/>
      <c r="AH812"/>
    </row>
    <row r="813" spans="2:34">
      <c r="B813"/>
      <c r="C813"/>
      <c r="D813" s="19"/>
      <c r="E813" s="283"/>
      <c r="AE813" s="19"/>
      <c r="AF813" s="19"/>
      <c r="AG813"/>
      <c r="AH813"/>
    </row>
    <row r="814" spans="2:34">
      <c r="B814"/>
      <c r="C814"/>
      <c r="D814" s="19"/>
      <c r="E814" s="283"/>
      <c r="AE814" s="19"/>
      <c r="AF814" s="19"/>
      <c r="AG814"/>
      <c r="AH814"/>
    </row>
    <row r="815" spans="2:34">
      <c r="B815"/>
      <c r="C815"/>
      <c r="D815" s="19"/>
      <c r="E815" s="283"/>
      <c r="AE815" s="19"/>
      <c r="AF815" s="19"/>
      <c r="AG815"/>
      <c r="AH815"/>
    </row>
    <row r="816" spans="2:34">
      <c r="B816"/>
      <c r="C816"/>
      <c r="D816" s="19"/>
      <c r="E816" s="283"/>
      <c r="AE816" s="19"/>
      <c r="AF816" s="19"/>
      <c r="AG816"/>
      <c r="AH816"/>
    </row>
    <row r="817" spans="2:34">
      <c r="B817"/>
      <c r="C817"/>
      <c r="D817" s="19"/>
      <c r="E817" s="283"/>
      <c r="AE817" s="19"/>
      <c r="AF817" s="19"/>
      <c r="AG817"/>
      <c r="AH817"/>
    </row>
    <row r="818" spans="2:34">
      <c r="B818"/>
      <c r="C818"/>
      <c r="D818" s="19"/>
      <c r="E818" s="283"/>
      <c r="AE818" s="19"/>
      <c r="AF818" s="19"/>
      <c r="AG818"/>
      <c r="AH818"/>
    </row>
    <row r="819" spans="2:34">
      <c r="B819"/>
      <c r="C819"/>
      <c r="D819" s="19"/>
      <c r="E819" s="283"/>
      <c r="AE819" s="19"/>
      <c r="AF819" s="19"/>
      <c r="AG819"/>
      <c r="AH819"/>
    </row>
    <row r="820" spans="2:34">
      <c r="B820"/>
      <c r="C820"/>
      <c r="D820" s="19"/>
      <c r="E820" s="283"/>
      <c r="AE820" s="19"/>
      <c r="AF820" s="19"/>
      <c r="AG820"/>
      <c r="AH820"/>
    </row>
    <row r="821" spans="2:34">
      <c r="B821"/>
      <c r="C821"/>
      <c r="D821" s="19"/>
      <c r="E821" s="283"/>
      <c r="AE821" s="19"/>
      <c r="AF821" s="19"/>
      <c r="AG821"/>
      <c r="AH821"/>
    </row>
    <row r="822" spans="2:34">
      <c r="B822"/>
      <c r="C822"/>
      <c r="D822" s="19"/>
      <c r="E822" s="283"/>
      <c r="AE822" s="19"/>
      <c r="AF822" s="19"/>
      <c r="AG822"/>
      <c r="AH822"/>
    </row>
    <row r="823" spans="2:34">
      <c r="B823"/>
      <c r="C823"/>
      <c r="D823" s="19"/>
      <c r="E823" s="283"/>
      <c r="AE823" s="19"/>
      <c r="AF823" s="19"/>
      <c r="AG823"/>
      <c r="AH823"/>
    </row>
    <row r="824" spans="2:34">
      <c r="B824"/>
      <c r="C824"/>
      <c r="D824" s="19"/>
      <c r="E824" s="283"/>
      <c r="AE824" s="19"/>
      <c r="AF824" s="19"/>
      <c r="AG824"/>
      <c r="AH824"/>
    </row>
    <row r="825" spans="2:34">
      <c r="B825"/>
      <c r="C825"/>
      <c r="D825" s="19"/>
      <c r="E825" s="283"/>
      <c r="AE825" s="19"/>
      <c r="AF825" s="19"/>
      <c r="AG825"/>
      <c r="AH825"/>
    </row>
    <row r="826" spans="2:34">
      <c r="B826"/>
      <c r="C826"/>
      <c r="D826" s="19"/>
      <c r="E826" s="283"/>
      <c r="AE826" s="19"/>
      <c r="AF826" s="19"/>
      <c r="AG826"/>
      <c r="AH826"/>
    </row>
    <row r="827" spans="2:34">
      <c r="B827"/>
      <c r="C827"/>
      <c r="D827" s="19"/>
      <c r="E827" s="283"/>
      <c r="AE827" s="19"/>
      <c r="AF827" s="19"/>
      <c r="AG827"/>
      <c r="AH827"/>
    </row>
    <row r="828" spans="2:34">
      <c r="B828"/>
      <c r="C828"/>
      <c r="D828" s="19"/>
      <c r="E828" s="283"/>
      <c r="AE828" s="19"/>
      <c r="AF828" s="19"/>
      <c r="AG828"/>
      <c r="AH828"/>
    </row>
    <row r="829" spans="2:34">
      <c r="B829"/>
      <c r="C829"/>
      <c r="D829" s="19"/>
      <c r="E829" s="283"/>
      <c r="AE829" s="19"/>
      <c r="AF829" s="19"/>
      <c r="AG829"/>
      <c r="AH829"/>
    </row>
    <row r="830" spans="2:34">
      <c r="B830"/>
      <c r="C830"/>
      <c r="D830" s="19"/>
      <c r="E830" s="283"/>
      <c r="AE830" s="19"/>
      <c r="AF830" s="19"/>
      <c r="AG830"/>
      <c r="AH830"/>
    </row>
    <row r="831" spans="2:34">
      <c r="B831"/>
      <c r="C831"/>
      <c r="D831" s="19"/>
      <c r="E831" s="283"/>
      <c r="AE831" s="19"/>
      <c r="AF831" s="19"/>
      <c r="AG831"/>
      <c r="AH831"/>
    </row>
    <row r="832" spans="2:34">
      <c r="B832"/>
      <c r="C832"/>
      <c r="D832" s="19"/>
      <c r="E832" s="283"/>
      <c r="AE832" s="19"/>
      <c r="AF832" s="19"/>
      <c r="AG832"/>
      <c r="AH832"/>
    </row>
    <row r="833" spans="2:34">
      <c r="B833"/>
      <c r="C833"/>
      <c r="D833" s="19"/>
      <c r="E833" s="283"/>
      <c r="AE833" s="19"/>
      <c r="AF833" s="19"/>
      <c r="AG833"/>
      <c r="AH833"/>
    </row>
    <row r="834" spans="2:34">
      <c r="B834"/>
      <c r="C834"/>
      <c r="D834" s="19"/>
      <c r="E834" s="283"/>
      <c r="AE834" s="19"/>
      <c r="AF834" s="19"/>
      <c r="AG834"/>
      <c r="AH834"/>
    </row>
    <row r="835" spans="2:34">
      <c r="B835"/>
      <c r="C835"/>
      <c r="D835" s="19"/>
      <c r="E835" s="283"/>
      <c r="AE835" s="19"/>
      <c r="AF835" s="19"/>
      <c r="AG835"/>
      <c r="AH835"/>
    </row>
    <row r="836" spans="2:34">
      <c r="B836"/>
      <c r="C836"/>
      <c r="D836" s="19"/>
      <c r="E836" s="283"/>
      <c r="AE836" s="19"/>
      <c r="AF836" s="19"/>
      <c r="AG836"/>
      <c r="AH836"/>
    </row>
    <row r="837" spans="2:34">
      <c r="B837"/>
      <c r="C837"/>
      <c r="D837" s="19"/>
      <c r="E837" s="283"/>
      <c r="AE837" s="19"/>
      <c r="AF837" s="19"/>
      <c r="AG837"/>
      <c r="AH837"/>
    </row>
    <row r="838" spans="2:34">
      <c r="B838"/>
      <c r="C838"/>
      <c r="D838" s="19"/>
      <c r="E838" s="283"/>
      <c r="AE838" s="19"/>
      <c r="AF838" s="19"/>
      <c r="AG838"/>
      <c r="AH838"/>
    </row>
    <row r="839" spans="2:34">
      <c r="B839"/>
      <c r="C839"/>
      <c r="D839" s="19"/>
      <c r="E839" s="283"/>
      <c r="AE839" s="19"/>
      <c r="AF839" s="19"/>
      <c r="AG839"/>
      <c r="AH839"/>
    </row>
    <row r="840" spans="2:34">
      <c r="B840"/>
      <c r="C840"/>
      <c r="D840" s="19"/>
      <c r="E840" s="283"/>
      <c r="AE840" s="19"/>
      <c r="AF840" s="19"/>
      <c r="AG840"/>
      <c r="AH840"/>
    </row>
    <row r="841" spans="2:34">
      <c r="B841"/>
      <c r="C841"/>
      <c r="D841" s="19"/>
      <c r="E841" s="283"/>
      <c r="AE841" s="19"/>
      <c r="AF841" s="19"/>
      <c r="AG841"/>
      <c r="AH841"/>
    </row>
    <row r="842" spans="2:34">
      <c r="B842"/>
      <c r="C842"/>
      <c r="D842" s="19"/>
      <c r="E842" s="283"/>
      <c r="AE842" s="19"/>
      <c r="AF842" s="19"/>
      <c r="AG842"/>
      <c r="AH842"/>
    </row>
    <row r="843" spans="2:34">
      <c r="B843"/>
      <c r="C843"/>
      <c r="D843" s="19"/>
      <c r="E843" s="283"/>
      <c r="AE843" s="19"/>
      <c r="AF843" s="19"/>
      <c r="AG843"/>
      <c r="AH843"/>
    </row>
    <row r="844" spans="2:34">
      <c r="B844"/>
      <c r="C844"/>
      <c r="D844" s="19"/>
      <c r="E844" s="283"/>
      <c r="AE844" s="19"/>
      <c r="AF844" s="19"/>
      <c r="AG844"/>
      <c r="AH844"/>
    </row>
    <row r="845" spans="2:34">
      <c r="B845"/>
      <c r="C845"/>
      <c r="D845" s="19"/>
      <c r="E845" s="283"/>
      <c r="AE845" s="19"/>
      <c r="AF845" s="19"/>
      <c r="AG845"/>
      <c r="AH845"/>
    </row>
    <row r="846" spans="2:34">
      <c r="B846"/>
      <c r="C846"/>
      <c r="D846" s="19"/>
      <c r="E846" s="283"/>
      <c r="AE846" s="19"/>
      <c r="AF846" s="19"/>
      <c r="AG846"/>
      <c r="AH846"/>
    </row>
    <row r="847" spans="2:34">
      <c r="B847"/>
      <c r="C847"/>
      <c r="D847" s="19"/>
      <c r="E847" s="283"/>
      <c r="AE847" s="19"/>
      <c r="AF847" s="19"/>
      <c r="AG847"/>
      <c r="AH847"/>
    </row>
    <row r="848" spans="2:34">
      <c r="B848"/>
      <c r="C848"/>
      <c r="D848" s="19"/>
      <c r="E848" s="283"/>
      <c r="AE848" s="19"/>
      <c r="AF848" s="19"/>
      <c r="AG848"/>
      <c r="AH848"/>
    </row>
    <row r="849" spans="2:34">
      <c r="B849"/>
      <c r="C849"/>
      <c r="D849" s="19"/>
      <c r="E849" s="283"/>
      <c r="AE849" s="19"/>
      <c r="AF849" s="19"/>
      <c r="AG849"/>
      <c r="AH849"/>
    </row>
    <row r="850" spans="2:34">
      <c r="B850"/>
      <c r="C850"/>
      <c r="D850" s="19"/>
      <c r="E850" s="283"/>
      <c r="AE850" s="19"/>
      <c r="AF850" s="19"/>
      <c r="AG850"/>
      <c r="AH850"/>
    </row>
    <row r="851" spans="2:34">
      <c r="B851"/>
      <c r="C851"/>
      <c r="D851" s="19"/>
      <c r="E851" s="283"/>
      <c r="AE851" s="19"/>
      <c r="AF851" s="19"/>
      <c r="AG851"/>
      <c r="AH851"/>
    </row>
    <row r="852" spans="2:34">
      <c r="B852"/>
      <c r="C852"/>
      <c r="D852" s="19"/>
      <c r="E852" s="283"/>
      <c r="AE852" s="19"/>
      <c r="AF852" s="19"/>
      <c r="AG852"/>
      <c r="AH852"/>
    </row>
    <row r="853" spans="2:34">
      <c r="B853"/>
      <c r="C853"/>
      <c r="D853" s="19"/>
      <c r="E853" s="283"/>
      <c r="AE853" s="19"/>
      <c r="AF853" s="19"/>
      <c r="AG853"/>
      <c r="AH853"/>
    </row>
    <row r="854" spans="2:34">
      <c r="B854"/>
      <c r="C854"/>
      <c r="D854" s="19"/>
      <c r="E854" s="283"/>
      <c r="AE854" s="19"/>
      <c r="AF854" s="19"/>
      <c r="AG854"/>
      <c r="AH854"/>
    </row>
    <row r="855" spans="2:34">
      <c r="B855"/>
      <c r="C855"/>
      <c r="D855" s="19"/>
      <c r="E855" s="283"/>
      <c r="AE855" s="19"/>
      <c r="AF855" s="19"/>
      <c r="AG855"/>
      <c r="AH855"/>
    </row>
    <row r="856" spans="2:34">
      <c r="B856"/>
      <c r="C856"/>
      <c r="D856" s="19"/>
      <c r="E856" s="283"/>
      <c r="AE856" s="19"/>
      <c r="AF856" s="19"/>
      <c r="AG856"/>
      <c r="AH856"/>
    </row>
    <row r="857" spans="2:34">
      <c r="B857"/>
      <c r="C857"/>
      <c r="D857" s="19"/>
      <c r="E857" s="283"/>
      <c r="AE857" s="19"/>
      <c r="AF857" s="19"/>
      <c r="AG857"/>
      <c r="AH857"/>
    </row>
    <row r="858" spans="2:34">
      <c r="B858"/>
      <c r="C858"/>
      <c r="D858" s="19"/>
      <c r="E858" s="283"/>
      <c r="AE858" s="19"/>
      <c r="AF858" s="19"/>
      <c r="AG858"/>
      <c r="AH858"/>
    </row>
    <row r="859" spans="2:34">
      <c r="B859"/>
      <c r="C859"/>
      <c r="D859" s="19"/>
      <c r="E859" s="283"/>
      <c r="AE859" s="19"/>
      <c r="AF859" s="19"/>
      <c r="AG859"/>
      <c r="AH859"/>
    </row>
    <row r="860" spans="2:34">
      <c r="B860"/>
      <c r="C860"/>
      <c r="D860" s="19"/>
      <c r="E860" s="283"/>
      <c r="AE860" s="19"/>
      <c r="AF860" s="19"/>
      <c r="AG860"/>
      <c r="AH860"/>
    </row>
    <row r="861" spans="2:34">
      <c r="B861"/>
      <c r="C861"/>
      <c r="D861" s="19"/>
      <c r="E861" s="283"/>
      <c r="AE861" s="19"/>
      <c r="AF861" s="19"/>
      <c r="AG861"/>
      <c r="AH861"/>
    </row>
    <row r="862" spans="2:34">
      <c r="B862"/>
      <c r="C862"/>
      <c r="D862" s="19"/>
      <c r="E862" s="283"/>
      <c r="AE862" s="19"/>
      <c r="AF862" s="19"/>
      <c r="AG862"/>
      <c r="AH862"/>
    </row>
    <row r="863" spans="2:34">
      <c r="B863"/>
      <c r="C863"/>
      <c r="D863" s="19"/>
      <c r="E863" s="283"/>
      <c r="AE863" s="19"/>
      <c r="AF863" s="19"/>
      <c r="AG863"/>
      <c r="AH863"/>
    </row>
    <row r="864" spans="2:34">
      <c r="B864"/>
      <c r="C864"/>
      <c r="D864" s="19"/>
      <c r="E864" s="283"/>
      <c r="AE864" s="19"/>
      <c r="AF864" s="19"/>
      <c r="AG864"/>
      <c r="AH864"/>
    </row>
    <row r="865" spans="2:34">
      <c r="B865"/>
      <c r="C865"/>
      <c r="D865" s="19"/>
      <c r="E865" s="283"/>
      <c r="AE865" s="19"/>
      <c r="AF865" s="19"/>
      <c r="AG865"/>
      <c r="AH865"/>
    </row>
    <row r="866" spans="2:34">
      <c r="B866"/>
      <c r="C866"/>
      <c r="D866" s="19"/>
      <c r="E866" s="283"/>
      <c r="AE866" s="19"/>
      <c r="AF866" s="19"/>
      <c r="AG866"/>
      <c r="AH866"/>
    </row>
    <row r="867" spans="2:34">
      <c r="B867"/>
      <c r="C867"/>
      <c r="D867" s="19"/>
      <c r="E867" s="283"/>
      <c r="AE867" s="19"/>
      <c r="AF867" s="19"/>
      <c r="AG867"/>
      <c r="AH867"/>
    </row>
    <row r="868" spans="2:34">
      <c r="B868"/>
      <c r="C868"/>
      <c r="D868" s="19"/>
      <c r="E868" s="283"/>
      <c r="AE868" s="19"/>
      <c r="AF868" s="19"/>
      <c r="AG868"/>
      <c r="AH868"/>
    </row>
    <row r="869" spans="2:34">
      <c r="B869"/>
      <c r="C869"/>
      <c r="D869" s="19"/>
      <c r="E869" s="283"/>
      <c r="AE869" s="19"/>
      <c r="AF869" s="19"/>
      <c r="AG869"/>
      <c r="AH869"/>
    </row>
    <row r="870" spans="2:34">
      <c r="B870"/>
      <c r="C870"/>
      <c r="D870" s="19"/>
      <c r="E870" s="283"/>
      <c r="AE870" s="19"/>
      <c r="AF870" s="19"/>
      <c r="AG870"/>
      <c r="AH870"/>
    </row>
    <row r="871" spans="2:34">
      <c r="B871"/>
      <c r="C871"/>
      <c r="D871" s="19"/>
      <c r="E871" s="283"/>
      <c r="AE871" s="19"/>
      <c r="AF871" s="19"/>
      <c r="AG871"/>
      <c r="AH871"/>
    </row>
    <row r="872" spans="2:34">
      <c r="B872"/>
      <c r="C872"/>
      <c r="D872" s="19"/>
      <c r="E872" s="283"/>
      <c r="AE872" s="19"/>
      <c r="AF872" s="19"/>
      <c r="AG872"/>
      <c r="AH872"/>
    </row>
    <row r="873" spans="2:34">
      <c r="B873"/>
      <c r="C873"/>
      <c r="D873" s="19"/>
      <c r="E873" s="283"/>
      <c r="AE873" s="19"/>
      <c r="AF873" s="19"/>
      <c r="AG873"/>
      <c r="AH873"/>
    </row>
    <row r="874" spans="2:34">
      <c r="B874"/>
      <c r="C874"/>
      <c r="D874" s="19"/>
      <c r="E874" s="283"/>
      <c r="AE874" s="19"/>
      <c r="AF874" s="19"/>
      <c r="AG874"/>
      <c r="AH874"/>
    </row>
    <row r="875" spans="2:34">
      <c r="B875"/>
      <c r="C875"/>
      <c r="D875" s="19"/>
      <c r="E875" s="283"/>
      <c r="AE875" s="19"/>
      <c r="AF875" s="19"/>
      <c r="AG875"/>
      <c r="AH875"/>
    </row>
    <row r="876" spans="2:34">
      <c r="B876"/>
      <c r="C876"/>
      <c r="D876" s="19"/>
      <c r="E876" s="283"/>
      <c r="AE876" s="19"/>
      <c r="AF876" s="19"/>
      <c r="AG876"/>
      <c r="AH876"/>
    </row>
    <row r="877" spans="2:34">
      <c r="B877"/>
      <c r="C877"/>
      <c r="D877" s="19"/>
      <c r="E877" s="283"/>
      <c r="AE877" s="19"/>
      <c r="AF877" s="19"/>
      <c r="AG877"/>
      <c r="AH877"/>
    </row>
    <row r="878" spans="2:34">
      <c r="B878"/>
      <c r="C878"/>
      <c r="D878" s="19"/>
      <c r="E878" s="283"/>
      <c r="AE878" s="19"/>
      <c r="AF878" s="19"/>
      <c r="AG878"/>
      <c r="AH878"/>
    </row>
    <row r="879" spans="2:34">
      <c r="B879"/>
      <c r="C879"/>
      <c r="D879" s="19"/>
      <c r="E879" s="283"/>
      <c r="AE879" s="19"/>
      <c r="AF879" s="19"/>
      <c r="AG879"/>
      <c r="AH879"/>
    </row>
    <row r="880" spans="2:34">
      <c r="B880"/>
      <c r="C880"/>
      <c r="D880" s="19"/>
      <c r="E880" s="283"/>
      <c r="AE880" s="19"/>
      <c r="AF880" s="19"/>
      <c r="AG880"/>
      <c r="AH880"/>
    </row>
    <row r="881" spans="2:34">
      <c r="B881"/>
      <c r="C881"/>
      <c r="D881" s="19"/>
      <c r="E881" s="283"/>
      <c r="AE881" s="19"/>
      <c r="AF881" s="19"/>
      <c r="AG881"/>
      <c r="AH881"/>
    </row>
    <row r="882" spans="2:34">
      <c r="B882"/>
      <c r="C882"/>
      <c r="D882" s="19"/>
      <c r="E882" s="283"/>
      <c r="AE882" s="19"/>
      <c r="AF882" s="19"/>
      <c r="AG882"/>
      <c r="AH882"/>
    </row>
    <row r="883" spans="2:34">
      <c r="B883"/>
      <c r="C883"/>
      <c r="D883" s="19"/>
      <c r="E883" s="283"/>
      <c r="AE883" s="19"/>
      <c r="AF883" s="19"/>
      <c r="AG883"/>
      <c r="AH883"/>
    </row>
    <row r="884" spans="2:34">
      <c r="B884"/>
      <c r="C884"/>
      <c r="D884" s="19"/>
      <c r="E884" s="283"/>
      <c r="AE884" s="19"/>
      <c r="AF884" s="19"/>
      <c r="AG884"/>
      <c r="AH884"/>
    </row>
    <row r="885" spans="2:34">
      <c r="B885"/>
      <c r="C885"/>
      <c r="D885" s="19"/>
      <c r="E885" s="283"/>
      <c r="AE885" s="19"/>
      <c r="AF885" s="19"/>
      <c r="AG885"/>
      <c r="AH885"/>
    </row>
    <row r="886" spans="2:34">
      <c r="B886"/>
      <c r="C886"/>
      <c r="D886" s="19"/>
      <c r="E886" s="283"/>
      <c r="AE886" s="19"/>
      <c r="AF886" s="19"/>
      <c r="AG886"/>
      <c r="AH886"/>
    </row>
    <row r="887" spans="2:34">
      <c r="B887"/>
      <c r="C887"/>
      <c r="D887" s="19"/>
      <c r="E887" s="283"/>
      <c r="AE887" s="19"/>
      <c r="AF887" s="19"/>
      <c r="AG887"/>
      <c r="AH887"/>
    </row>
    <row r="888" spans="2:34">
      <c r="B888"/>
      <c r="C888"/>
      <c r="D888" s="19"/>
      <c r="E888" s="283"/>
      <c r="AE888" s="19"/>
      <c r="AF888" s="19"/>
      <c r="AG888"/>
      <c r="AH888"/>
    </row>
    <row r="889" spans="2:34">
      <c r="B889"/>
      <c r="C889"/>
      <c r="D889" s="19"/>
      <c r="E889" s="283"/>
      <c r="AE889" s="19"/>
      <c r="AF889" s="19"/>
      <c r="AG889"/>
      <c r="AH889"/>
    </row>
    <row r="890" spans="2:34">
      <c r="B890"/>
      <c r="C890"/>
      <c r="D890" s="19"/>
      <c r="E890" s="283"/>
      <c r="AE890" s="19"/>
      <c r="AF890" s="19"/>
      <c r="AG890"/>
      <c r="AH890"/>
    </row>
    <row r="891" spans="2:34">
      <c r="B891"/>
      <c r="C891"/>
      <c r="D891" s="19"/>
      <c r="E891" s="283"/>
      <c r="AE891" s="19"/>
      <c r="AF891" s="19"/>
      <c r="AG891"/>
      <c r="AH891"/>
    </row>
    <row r="892" spans="2:34">
      <c r="B892"/>
      <c r="C892"/>
      <c r="D892" s="19"/>
      <c r="E892" s="283"/>
      <c r="AE892" s="19"/>
      <c r="AF892" s="19"/>
      <c r="AG892"/>
      <c r="AH892"/>
    </row>
    <row r="893" spans="2:34">
      <c r="B893"/>
      <c r="C893"/>
      <c r="D893" s="19"/>
      <c r="E893" s="283"/>
      <c r="AE893" s="19"/>
      <c r="AF893" s="19"/>
      <c r="AG893"/>
      <c r="AH893"/>
    </row>
    <row r="894" spans="2:34">
      <c r="B894"/>
      <c r="C894"/>
      <c r="D894" s="19"/>
      <c r="E894" s="283"/>
      <c r="AE894" s="19"/>
      <c r="AF894" s="19"/>
      <c r="AG894"/>
      <c r="AH894"/>
    </row>
    <row r="895" spans="2:34">
      <c r="B895"/>
      <c r="C895"/>
      <c r="D895" s="19"/>
      <c r="E895" s="283"/>
      <c r="AE895" s="19"/>
      <c r="AF895" s="19"/>
      <c r="AG895"/>
      <c r="AH895"/>
    </row>
    <row r="896" spans="2:34">
      <c r="B896"/>
      <c r="C896"/>
      <c r="D896" s="19"/>
      <c r="E896" s="283"/>
      <c r="AE896" s="19"/>
      <c r="AF896" s="19"/>
      <c r="AG896"/>
      <c r="AH896"/>
    </row>
    <row r="897" spans="2:34">
      <c r="B897"/>
      <c r="C897"/>
      <c r="D897" s="19"/>
      <c r="E897" s="283"/>
      <c r="AE897" s="19"/>
      <c r="AF897" s="19"/>
      <c r="AG897"/>
      <c r="AH897"/>
    </row>
    <row r="898" spans="2:34">
      <c r="B898"/>
      <c r="C898"/>
      <c r="D898" s="19"/>
      <c r="E898" s="283"/>
      <c r="AE898" s="19"/>
      <c r="AF898" s="19"/>
      <c r="AG898"/>
      <c r="AH898"/>
    </row>
    <row r="899" spans="2:34">
      <c r="B899"/>
      <c r="C899"/>
      <c r="D899" s="19"/>
      <c r="E899" s="283"/>
      <c r="AE899" s="19"/>
      <c r="AF899" s="19"/>
      <c r="AG899"/>
      <c r="AH899"/>
    </row>
    <row r="900" spans="2:34">
      <c r="B900"/>
      <c r="C900"/>
      <c r="D900" s="19"/>
      <c r="E900" s="283"/>
      <c r="AE900" s="19"/>
      <c r="AF900" s="19"/>
      <c r="AG900"/>
      <c r="AH900"/>
    </row>
    <row r="901" spans="2:34">
      <c r="B901"/>
      <c r="C901"/>
      <c r="D901" s="19"/>
      <c r="E901" s="283"/>
      <c r="AE901" s="19"/>
      <c r="AF901" s="19"/>
      <c r="AG901"/>
      <c r="AH901"/>
    </row>
    <row r="902" spans="2:34">
      <c r="B902"/>
      <c r="C902"/>
      <c r="D902" s="19"/>
      <c r="E902" s="283"/>
      <c r="AE902" s="19"/>
      <c r="AF902" s="19"/>
      <c r="AG902"/>
      <c r="AH902"/>
    </row>
    <row r="903" spans="2:34">
      <c r="B903"/>
      <c r="C903"/>
      <c r="D903" s="19"/>
      <c r="E903" s="283"/>
      <c r="AE903" s="19"/>
      <c r="AF903" s="19"/>
      <c r="AG903"/>
      <c r="AH903"/>
    </row>
    <row r="904" spans="2:34">
      <c r="B904"/>
      <c r="C904"/>
      <c r="D904" s="19"/>
      <c r="E904" s="283"/>
      <c r="AE904" s="19"/>
      <c r="AF904" s="19"/>
      <c r="AG904"/>
      <c r="AH904"/>
    </row>
    <row r="905" spans="2:34">
      <c r="B905"/>
      <c r="C905"/>
      <c r="D905" s="19"/>
      <c r="E905" s="283"/>
      <c r="AE905" s="19"/>
      <c r="AF905" s="19"/>
      <c r="AG905"/>
      <c r="AH905"/>
    </row>
    <row r="906" spans="2:34">
      <c r="B906"/>
      <c r="C906"/>
      <c r="D906" s="19"/>
      <c r="E906" s="283"/>
      <c r="AE906" s="19"/>
      <c r="AF906" s="19"/>
      <c r="AG906"/>
      <c r="AH906"/>
    </row>
    <row r="907" spans="2:34">
      <c r="B907"/>
      <c r="C907"/>
      <c r="D907" s="19"/>
      <c r="E907" s="283"/>
      <c r="AE907" s="19"/>
      <c r="AF907" s="19"/>
      <c r="AG907"/>
      <c r="AH907"/>
    </row>
    <row r="908" spans="2:34">
      <c r="B908"/>
      <c r="C908"/>
      <c r="D908" s="19"/>
      <c r="E908" s="283"/>
      <c r="AE908" s="19"/>
      <c r="AF908" s="19"/>
      <c r="AG908"/>
      <c r="AH908"/>
    </row>
    <row r="909" spans="2:34">
      <c r="B909"/>
      <c r="C909"/>
      <c r="D909" s="19"/>
      <c r="E909" s="283"/>
      <c r="AE909" s="19"/>
      <c r="AF909" s="19"/>
      <c r="AG909"/>
      <c r="AH909"/>
    </row>
    <row r="910" spans="2:34">
      <c r="B910"/>
      <c r="C910"/>
      <c r="D910" s="19"/>
      <c r="E910" s="283"/>
      <c r="AE910" s="19"/>
      <c r="AF910" s="19"/>
      <c r="AG910"/>
      <c r="AH910"/>
    </row>
    <row r="911" spans="2:34">
      <c r="B911"/>
      <c r="C911"/>
      <c r="D911" s="19"/>
      <c r="E911" s="283"/>
      <c r="AE911" s="19"/>
      <c r="AF911" s="19"/>
      <c r="AG911"/>
      <c r="AH911"/>
    </row>
    <row r="912" spans="2:34">
      <c r="B912"/>
      <c r="C912"/>
      <c r="D912" s="19"/>
      <c r="E912" s="283"/>
      <c r="AE912" s="19"/>
      <c r="AF912" s="19"/>
      <c r="AG912"/>
      <c r="AH912"/>
    </row>
    <row r="913" spans="2:34">
      <c r="B913"/>
      <c r="C913"/>
      <c r="D913" s="19"/>
      <c r="E913" s="283"/>
      <c r="AE913" s="19"/>
      <c r="AF913" s="19"/>
      <c r="AG913"/>
      <c r="AH913"/>
    </row>
    <row r="914" spans="2:34">
      <c r="B914"/>
      <c r="C914"/>
      <c r="D914" s="19"/>
      <c r="E914" s="283"/>
      <c r="AE914" s="19"/>
      <c r="AF914" s="19"/>
      <c r="AG914"/>
      <c r="AH914"/>
    </row>
    <row r="915" spans="2:34">
      <c r="B915"/>
      <c r="C915"/>
      <c r="D915" s="19"/>
      <c r="E915" s="283"/>
      <c r="AE915" s="19"/>
      <c r="AF915" s="19"/>
      <c r="AG915"/>
      <c r="AH915"/>
    </row>
    <row r="916" spans="2:34">
      <c r="B916"/>
      <c r="C916"/>
      <c r="D916" s="19"/>
      <c r="E916" s="283"/>
      <c r="AE916" s="19"/>
      <c r="AF916" s="19"/>
      <c r="AG916"/>
      <c r="AH916"/>
    </row>
    <row r="917" spans="2:34">
      <c r="B917"/>
      <c r="C917"/>
      <c r="D917" s="19"/>
      <c r="E917" s="283"/>
      <c r="AE917" s="19"/>
      <c r="AF917" s="19"/>
      <c r="AG917"/>
      <c r="AH917"/>
    </row>
    <row r="918" spans="2:34">
      <c r="B918"/>
      <c r="C918"/>
      <c r="D918" s="19"/>
      <c r="E918" s="283"/>
      <c r="AE918" s="19"/>
      <c r="AF918" s="19"/>
      <c r="AG918"/>
      <c r="AH918"/>
    </row>
    <row r="919" spans="2:34">
      <c r="B919"/>
      <c r="C919"/>
      <c r="D919" s="19"/>
      <c r="E919" s="283"/>
      <c r="AE919" s="19"/>
      <c r="AF919" s="19"/>
      <c r="AG919"/>
      <c r="AH919"/>
    </row>
    <row r="920" spans="2:34">
      <c r="B920"/>
      <c r="C920"/>
      <c r="D920" s="19"/>
      <c r="E920" s="283"/>
      <c r="AE920" s="19"/>
      <c r="AF920" s="19"/>
      <c r="AG920"/>
      <c r="AH920"/>
    </row>
    <row r="921" spans="2:34">
      <c r="B921"/>
      <c r="C921"/>
      <c r="D921" s="19"/>
      <c r="E921" s="283"/>
      <c r="AE921" s="19"/>
      <c r="AF921" s="19"/>
      <c r="AG921"/>
      <c r="AH921"/>
    </row>
    <row r="922" spans="2:34">
      <c r="B922"/>
      <c r="C922"/>
      <c r="D922" s="19"/>
      <c r="E922" s="283"/>
      <c r="AE922" s="19"/>
      <c r="AF922" s="19"/>
      <c r="AG922"/>
      <c r="AH922"/>
    </row>
    <row r="923" spans="2:34">
      <c r="B923"/>
      <c r="C923"/>
      <c r="D923" s="19"/>
      <c r="E923" s="283"/>
      <c r="AE923" s="19"/>
      <c r="AF923" s="19"/>
      <c r="AG923"/>
      <c r="AH923"/>
    </row>
    <row r="924" spans="2:34">
      <c r="B924"/>
      <c r="C924"/>
      <c r="D924" s="19"/>
      <c r="E924" s="283"/>
      <c r="AE924" s="19"/>
      <c r="AF924" s="19"/>
      <c r="AG924"/>
      <c r="AH924"/>
    </row>
    <row r="925" spans="2:34">
      <c r="B925"/>
      <c r="C925"/>
      <c r="D925" s="19"/>
      <c r="E925" s="283"/>
      <c r="AE925" s="19"/>
      <c r="AF925" s="19"/>
      <c r="AG925"/>
      <c r="AH925"/>
    </row>
    <row r="926" spans="2:34">
      <c r="B926"/>
      <c r="C926"/>
      <c r="D926" s="19"/>
      <c r="E926" s="283"/>
      <c r="AE926" s="19"/>
      <c r="AF926" s="19"/>
      <c r="AG926"/>
      <c r="AH926"/>
    </row>
    <row r="927" spans="2:34">
      <c r="B927"/>
      <c r="C927"/>
      <c r="D927" s="19"/>
      <c r="E927" s="283"/>
      <c r="AE927" s="19"/>
      <c r="AF927" s="19"/>
      <c r="AG927"/>
      <c r="AH927"/>
    </row>
    <row r="928" spans="2:34">
      <c r="B928"/>
      <c r="C928"/>
      <c r="D928" s="19"/>
      <c r="E928" s="283"/>
      <c r="AE928" s="19"/>
      <c r="AF928" s="19"/>
      <c r="AG928"/>
      <c r="AH928"/>
    </row>
    <row r="929" spans="2:34">
      <c r="B929"/>
      <c r="C929"/>
      <c r="D929" s="19"/>
      <c r="E929" s="283"/>
      <c r="AE929" s="19"/>
      <c r="AF929" s="19"/>
      <c r="AG929"/>
      <c r="AH929"/>
    </row>
    <row r="930" spans="2:34">
      <c r="B930"/>
      <c r="C930"/>
      <c r="D930" s="19"/>
      <c r="E930" s="283"/>
      <c r="AE930" s="19"/>
      <c r="AF930" s="19"/>
      <c r="AG930"/>
      <c r="AH930"/>
    </row>
    <row r="931" spans="2:34">
      <c r="B931"/>
      <c r="C931"/>
      <c r="D931" s="19"/>
      <c r="E931" s="283"/>
      <c r="AE931" s="19"/>
      <c r="AF931" s="19"/>
      <c r="AG931"/>
      <c r="AH931"/>
    </row>
    <row r="932" spans="2:34">
      <c r="B932"/>
      <c r="C932"/>
      <c r="D932" s="19"/>
      <c r="E932" s="283"/>
      <c r="AE932" s="19"/>
      <c r="AF932" s="19"/>
      <c r="AG932"/>
      <c r="AH932"/>
    </row>
    <row r="933" spans="2:34">
      <c r="B933"/>
      <c r="C933"/>
      <c r="D933" s="19"/>
      <c r="E933" s="283"/>
      <c r="AE933" s="19"/>
      <c r="AF933" s="19"/>
      <c r="AG933"/>
      <c r="AH933"/>
    </row>
    <row r="934" spans="2:34">
      <c r="B934"/>
      <c r="C934"/>
      <c r="D934" s="19"/>
      <c r="E934" s="283"/>
      <c r="AE934" s="19"/>
      <c r="AF934" s="19"/>
      <c r="AG934"/>
      <c r="AH934"/>
    </row>
    <row r="935" spans="2:34">
      <c r="B935"/>
      <c r="C935"/>
      <c r="D935" s="19"/>
      <c r="E935" s="283"/>
      <c r="AE935" s="19"/>
      <c r="AF935" s="19"/>
      <c r="AG935"/>
      <c r="AH935"/>
    </row>
    <row r="936" spans="2:34">
      <c r="B936"/>
      <c r="C936"/>
      <c r="D936" s="19"/>
      <c r="E936" s="283"/>
      <c r="AE936" s="19"/>
      <c r="AF936" s="19"/>
      <c r="AG936"/>
      <c r="AH936"/>
    </row>
    <row r="937" spans="2:34">
      <c r="B937"/>
      <c r="C937"/>
      <c r="D937" s="19"/>
      <c r="E937" s="283"/>
      <c r="AE937" s="19"/>
      <c r="AF937" s="19"/>
      <c r="AG937"/>
      <c r="AH937"/>
    </row>
    <row r="938" spans="2:34">
      <c r="B938"/>
      <c r="C938"/>
      <c r="D938" s="19"/>
      <c r="E938" s="283"/>
      <c r="AE938" s="19"/>
      <c r="AF938" s="19"/>
      <c r="AG938"/>
      <c r="AH938"/>
    </row>
    <row r="939" spans="2:34">
      <c r="B939"/>
      <c r="C939"/>
      <c r="D939" s="19"/>
      <c r="E939" s="283"/>
      <c r="AE939" s="19"/>
      <c r="AF939" s="19"/>
      <c r="AG939"/>
      <c r="AH939"/>
    </row>
    <row r="940" spans="2:34">
      <c r="B940"/>
      <c r="C940"/>
      <c r="D940" s="19"/>
      <c r="E940" s="283"/>
      <c r="AE940" s="19"/>
      <c r="AF940" s="19"/>
      <c r="AG940"/>
      <c r="AH940"/>
    </row>
    <row r="941" spans="2:34">
      <c r="B941"/>
      <c r="C941"/>
      <c r="D941" s="19"/>
      <c r="E941" s="283"/>
      <c r="AE941" s="19"/>
      <c r="AF941" s="19"/>
      <c r="AG941"/>
      <c r="AH941"/>
    </row>
    <row r="942" spans="2:34">
      <c r="B942"/>
      <c r="C942"/>
      <c r="D942" s="19"/>
      <c r="E942" s="283"/>
      <c r="AE942" s="19"/>
      <c r="AF942" s="19"/>
      <c r="AG942"/>
      <c r="AH942"/>
    </row>
    <row r="943" spans="2:34">
      <c r="B943"/>
      <c r="C943"/>
      <c r="D943" s="19"/>
      <c r="E943" s="283"/>
      <c r="AE943" s="19"/>
      <c r="AF943" s="19"/>
      <c r="AG943"/>
      <c r="AH943"/>
    </row>
    <row r="944" spans="2:34">
      <c r="B944"/>
      <c r="C944"/>
      <c r="D944" s="19"/>
      <c r="E944" s="283"/>
      <c r="AE944" s="19"/>
      <c r="AF944" s="19"/>
      <c r="AG944"/>
      <c r="AH944"/>
    </row>
    <row r="945" spans="2:34">
      <c r="B945"/>
      <c r="C945"/>
      <c r="D945" s="19"/>
      <c r="E945" s="283"/>
      <c r="AE945" s="19"/>
      <c r="AF945" s="19"/>
      <c r="AG945"/>
      <c r="AH945"/>
    </row>
    <row r="946" spans="2:34">
      <c r="B946"/>
      <c r="C946"/>
      <c r="D946" s="19"/>
      <c r="E946" s="283"/>
      <c r="AE946" s="19"/>
      <c r="AF946" s="19"/>
      <c r="AG946"/>
      <c r="AH946"/>
    </row>
    <row r="947" spans="2:34">
      <c r="B947"/>
      <c r="C947"/>
      <c r="D947" s="19"/>
      <c r="E947" s="283"/>
      <c r="AE947" s="19"/>
      <c r="AF947" s="19"/>
      <c r="AG947"/>
      <c r="AH947"/>
    </row>
    <row r="948" spans="2:34">
      <c r="B948"/>
      <c r="C948"/>
      <c r="D948" s="19"/>
      <c r="E948" s="283"/>
      <c r="AE948" s="19"/>
      <c r="AF948" s="19"/>
      <c r="AG948"/>
      <c r="AH948"/>
    </row>
    <row r="949" spans="2:34">
      <c r="B949"/>
      <c r="C949"/>
      <c r="D949" s="19"/>
      <c r="E949" s="283"/>
      <c r="AE949" s="19"/>
      <c r="AF949" s="19"/>
      <c r="AG949"/>
      <c r="AH949"/>
    </row>
    <row r="950" spans="2:34">
      <c r="B950"/>
      <c r="C950"/>
      <c r="D950" s="19"/>
      <c r="E950" s="283"/>
      <c r="AE950" s="19"/>
      <c r="AF950" s="19"/>
      <c r="AG950"/>
      <c r="AH950"/>
    </row>
    <row r="951" spans="2:34">
      <c r="B951"/>
      <c r="C951"/>
      <c r="D951" s="19"/>
      <c r="E951" s="283"/>
      <c r="AE951" s="19"/>
      <c r="AF951" s="19"/>
      <c r="AG951"/>
      <c r="AH951"/>
    </row>
    <row r="952" spans="2:34">
      <c r="B952"/>
      <c r="C952"/>
      <c r="D952" s="19"/>
      <c r="E952" s="283"/>
      <c r="AE952" s="19"/>
      <c r="AF952" s="19"/>
      <c r="AG952"/>
      <c r="AH952"/>
    </row>
    <row r="953" spans="2:34">
      <c r="B953"/>
      <c r="C953"/>
      <c r="D953" s="19"/>
      <c r="E953" s="283"/>
      <c r="AE953" s="19"/>
      <c r="AF953" s="19"/>
      <c r="AG953"/>
      <c r="AH953"/>
    </row>
    <row r="954" spans="2:34">
      <c r="B954"/>
      <c r="C954"/>
      <c r="D954" s="19"/>
      <c r="E954" s="283"/>
      <c r="AE954" s="19"/>
      <c r="AF954" s="19"/>
      <c r="AG954"/>
      <c r="AH954"/>
    </row>
    <row r="955" spans="2:34">
      <c r="B955"/>
      <c r="C955"/>
      <c r="D955" s="19"/>
      <c r="E955" s="283"/>
      <c r="AE955" s="19"/>
      <c r="AF955" s="19"/>
      <c r="AG955"/>
      <c r="AH955"/>
    </row>
    <row r="956" spans="2:34">
      <c r="B956"/>
      <c r="C956"/>
      <c r="D956" s="19"/>
      <c r="E956" s="283"/>
      <c r="AE956" s="19"/>
      <c r="AF956" s="19"/>
      <c r="AG956"/>
      <c r="AH956"/>
    </row>
    <row r="957" spans="2:34">
      <c r="B957"/>
      <c r="C957"/>
      <c r="D957" s="19"/>
      <c r="E957" s="283"/>
      <c r="AE957" s="19"/>
      <c r="AF957" s="19"/>
      <c r="AG957"/>
      <c r="AH957"/>
    </row>
    <row r="958" spans="2:34">
      <c r="B958"/>
      <c r="C958"/>
      <c r="D958" s="19"/>
      <c r="E958" s="283"/>
      <c r="AE958" s="19"/>
      <c r="AF958" s="19"/>
      <c r="AG958"/>
      <c r="AH958"/>
    </row>
    <row r="959" spans="2:34">
      <c r="B959"/>
      <c r="C959"/>
      <c r="D959" s="19"/>
      <c r="E959" s="283"/>
      <c r="AE959" s="19"/>
      <c r="AF959" s="19"/>
      <c r="AG959"/>
      <c r="AH959"/>
    </row>
    <row r="960" spans="2:34">
      <c r="B960"/>
      <c r="C960"/>
      <c r="D960" s="19"/>
      <c r="E960" s="283"/>
      <c r="AE960" s="19"/>
      <c r="AF960" s="19"/>
      <c r="AG960"/>
      <c r="AH960"/>
    </row>
    <row r="961" spans="2:34">
      <c r="B961"/>
      <c r="C961"/>
      <c r="D961" s="19"/>
      <c r="E961" s="283"/>
      <c r="AE961" s="19"/>
      <c r="AF961" s="19"/>
      <c r="AG961"/>
      <c r="AH961"/>
    </row>
    <row r="962" spans="2:34">
      <c r="B962"/>
      <c r="C962"/>
      <c r="D962" s="19"/>
      <c r="E962" s="283"/>
      <c r="AE962" s="19"/>
      <c r="AF962" s="19"/>
      <c r="AG962"/>
      <c r="AH962"/>
    </row>
    <row r="963" spans="2:34">
      <c r="B963"/>
      <c r="C963"/>
      <c r="D963" s="19"/>
      <c r="E963" s="283"/>
      <c r="AE963" s="19"/>
      <c r="AF963" s="19"/>
      <c r="AG963"/>
      <c r="AH963"/>
    </row>
    <row r="964" spans="2:34">
      <c r="B964"/>
      <c r="C964"/>
      <c r="D964" s="19"/>
      <c r="E964" s="283"/>
      <c r="AE964" s="19"/>
      <c r="AF964" s="19"/>
      <c r="AG964"/>
      <c r="AH964"/>
    </row>
    <row r="965" spans="2:34">
      <c r="B965"/>
      <c r="C965"/>
      <c r="D965" s="19"/>
      <c r="E965" s="283"/>
      <c r="AE965" s="19"/>
      <c r="AF965" s="19"/>
      <c r="AG965"/>
      <c r="AH965"/>
    </row>
    <row r="966" spans="2:34">
      <c r="B966"/>
      <c r="C966"/>
      <c r="D966" s="19"/>
      <c r="E966" s="283"/>
      <c r="AE966" s="19"/>
      <c r="AF966" s="19"/>
      <c r="AG966"/>
      <c r="AH966"/>
    </row>
    <row r="967" spans="2:34">
      <c r="B967"/>
      <c r="C967"/>
      <c r="D967" s="19"/>
      <c r="E967" s="283"/>
      <c r="AE967" s="19"/>
      <c r="AF967" s="19"/>
      <c r="AG967"/>
      <c r="AH967"/>
    </row>
    <row r="968" spans="2:34">
      <c r="B968"/>
      <c r="C968"/>
      <c r="D968" s="19"/>
      <c r="E968" s="283"/>
      <c r="AE968" s="19"/>
      <c r="AF968" s="19"/>
      <c r="AG968"/>
      <c r="AH968"/>
    </row>
    <row r="969" spans="2:34">
      <c r="B969"/>
      <c r="C969"/>
      <c r="D969" s="19"/>
      <c r="E969" s="283"/>
      <c r="AE969" s="19"/>
      <c r="AF969" s="19"/>
      <c r="AG969"/>
      <c r="AH969"/>
    </row>
    <row r="970" spans="2:34">
      <c r="B970"/>
      <c r="C970"/>
      <c r="D970" s="19"/>
      <c r="E970" s="283"/>
      <c r="AE970" s="19"/>
      <c r="AF970" s="19"/>
      <c r="AG970"/>
      <c r="AH970"/>
    </row>
    <row r="971" spans="2:34">
      <c r="B971"/>
      <c r="C971"/>
      <c r="D971" s="19"/>
      <c r="E971" s="283"/>
      <c r="AE971" s="19"/>
      <c r="AF971" s="19"/>
      <c r="AG971"/>
      <c r="AH971"/>
    </row>
    <row r="972" spans="2:34">
      <c r="B972"/>
      <c r="C972"/>
      <c r="D972" s="19"/>
      <c r="E972" s="283"/>
      <c r="AE972" s="19"/>
      <c r="AF972" s="19"/>
      <c r="AG972"/>
      <c r="AH972"/>
    </row>
    <row r="973" spans="2:34">
      <c r="B973"/>
      <c r="C973"/>
      <c r="D973" s="19"/>
      <c r="E973" s="283"/>
      <c r="AE973" s="19"/>
      <c r="AF973" s="19"/>
      <c r="AG973"/>
      <c r="AH973"/>
    </row>
    <row r="974" spans="2:34">
      <c r="B974"/>
      <c r="C974"/>
      <c r="D974" s="19"/>
      <c r="E974" s="283"/>
      <c r="AE974" s="19"/>
      <c r="AF974" s="19"/>
      <c r="AG974"/>
      <c r="AH974"/>
    </row>
    <row r="975" spans="2:34">
      <c r="B975"/>
      <c r="C975"/>
      <c r="D975" s="19"/>
      <c r="E975" s="283"/>
      <c r="AE975" s="19"/>
      <c r="AF975" s="19"/>
      <c r="AG975"/>
      <c r="AH975"/>
    </row>
    <row r="976" spans="2:34">
      <c r="B976"/>
      <c r="C976"/>
      <c r="D976" s="19"/>
      <c r="E976" s="283"/>
      <c r="AE976" s="19"/>
      <c r="AF976" s="19"/>
      <c r="AG976"/>
      <c r="AH976"/>
    </row>
    <row r="977" spans="2:34">
      <c r="B977"/>
      <c r="C977"/>
      <c r="D977" s="19"/>
      <c r="E977" s="283"/>
      <c r="AE977" s="19"/>
      <c r="AF977" s="19"/>
      <c r="AG977"/>
      <c r="AH977"/>
    </row>
    <row r="978" spans="2:34">
      <c r="B978"/>
      <c r="C978"/>
      <c r="D978" s="19"/>
      <c r="E978" s="283"/>
      <c r="AE978" s="19"/>
      <c r="AF978" s="19"/>
      <c r="AG978"/>
      <c r="AH978"/>
    </row>
    <row r="979" spans="2:34">
      <c r="B979"/>
      <c r="C979"/>
      <c r="D979" s="19"/>
      <c r="E979" s="283"/>
      <c r="AE979" s="19"/>
      <c r="AF979" s="19"/>
      <c r="AG979"/>
      <c r="AH979"/>
    </row>
    <row r="980" spans="2:34">
      <c r="B980"/>
      <c r="C980"/>
      <c r="D980" s="19"/>
      <c r="E980" s="283"/>
      <c r="AE980" s="19"/>
      <c r="AF980" s="19"/>
      <c r="AG980"/>
      <c r="AH980"/>
    </row>
    <row r="981" spans="2:34">
      <c r="B981"/>
      <c r="C981"/>
      <c r="D981" s="19"/>
      <c r="E981" s="283"/>
      <c r="AE981" s="19"/>
      <c r="AF981" s="19"/>
      <c r="AG981"/>
      <c r="AH981"/>
    </row>
    <row r="982" spans="2:34">
      <c r="B982"/>
      <c r="C982"/>
      <c r="D982" s="19"/>
      <c r="E982" s="283"/>
      <c r="AE982" s="19"/>
      <c r="AF982" s="19"/>
      <c r="AG982"/>
      <c r="AH982"/>
    </row>
    <row r="983" spans="2:34">
      <c r="B983"/>
      <c r="C983"/>
      <c r="D983" s="19"/>
      <c r="E983" s="283"/>
      <c r="AE983" s="19"/>
      <c r="AF983" s="19"/>
      <c r="AG983"/>
      <c r="AH983"/>
    </row>
    <row r="984" spans="2:34">
      <c r="B984"/>
      <c r="C984"/>
      <c r="D984" s="19"/>
      <c r="E984" s="283"/>
      <c r="AE984" s="19"/>
      <c r="AF984" s="19"/>
      <c r="AG984"/>
      <c r="AH984"/>
    </row>
    <row r="985" spans="2:34">
      <c r="B985"/>
      <c r="C985"/>
      <c r="D985" s="19"/>
      <c r="E985" s="283"/>
      <c r="AE985" s="19"/>
      <c r="AF985" s="19"/>
      <c r="AG985"/>
      <c r="AH985"/>
    </row>
    <row r="986" spans="2:34">
      <c r="B986"/>
      <c r="C986"/>
      <c r="D986" s="19"/>
      <c r="E986" s="283"/>
      <c r="AE986" s="19"/>
      <c r="AF986" s="19"/>
      <c r="AG986"/>
      <c r="AH986"/>
    </row>
    <row r="987" spans="2:34">
      <c r="B987"/>
      <c r="C987"/>
      <c r="D987" s="19"/>
      <c r="E987" s="283"/>
      <c r="AE987" s="19"/>
      <c r="AF987" s="19"/>
      <c r="AG987"/>
      <c r="AH987"/>
    </row>
    <row r="988" spans="2:34">
      <c r="B988"/>
      <c r="C988"/>
      <c r="D988" s="19"/>
      <c r="E988" s="283"/>
      <c r="AE988" s="19"/>
      <c r="AF988" s="19"/>
      <c r="AG988"/>
      <c r="AH988"/>
    </row>
    <row r="989" spans="2:34">
      <c r="B989"/>
      <c r="C989"/>
      <c r="D989" s="19"/>
      <c r="E989" s="283"/>
      <c r="AE989" s="19"/>
      <c r="AF989" s="19"/>
      <c r="AG989"/>
      <c r="AH989"/>
    </row>
    <row r="990" spans="2:34">
      <c r="B990"/>
      <c r="C990"/>
      <c r="D990" s="19"/>
      <c r="E990" s="283"/>
      <c r="AE990" s="19"/>
      <c r="AF990" s="19"/>
      <c r="AG990"/>
      <c r="AH990"/>
    </row>
    <row r="991" spans="2:34">
      <c r="B991"/>
      <c r="C991"/>
      <c r="D991" s="19"/>
      <c r="E991" s="283"/>
      <c r="AE991" s="19"/>
      <c r="AF991" s="19"/>
      <c r="AG991"/>
      <c r="AH991"/>
    </row>
    <row r="992" spans="2:34">
      <c r="B992"/>
      <c r="C992"/>
      <c r="D992" s="19"/>
      <c r="E992" s="283"/>
      <c r="AE992" s="19"/>
      <c r="AF992" s="19"/>
      <c r="AG992"/>
      <c r="AH992"/>
    </row>
    <row r="993" spans="2:34">
      <c r="B993"/>
      <c r="C993"/>
      <c r="D993" s="19"/>
      <c r="E993" s="283"/>
      <c r="AE993" s="19"/>
      <c r="AF993" s="19"/>
      <c r="AG993"/>
      <c r="AH993"/>
    </row>
    <row r="994" spans="2:34">
      <c r="B994"/>
      <c r="C994"/>
      <c r="D994" s="19"/>
      <c r="E994" s="283"/>
      <c r="AE994" s="19"/>
      <c r="AF994" s="19"/>
      <c r="AG994"/>
      <c r="AH994"/>
    </row>
    <row r="995" spans="2:34">
      <c r="B995"/>
      <c r="C995"/>
      <c r="D995" s="19"/>
      <c r="E995" s="283"/>
      <c r="AE995" s="19"/>
      <c r="AF995" s="19"/>
      <c r="AG995"/>
      <c r="AH995"/>
    </row>
    <row r="996" spans="2:34">
      <c r="B996"/>
      <c r="C996"/>
      <c r="D996" s="19"/>
      <c r="E996" s="283"/>
      <c r="AE996" s="19"/>
      <c r="AF996" s="19"/>
      <c r="AG996"/>
      <c r="AH996"/>
    </row>
    <row r="997" spans="2:34">
      <c r="B997"/>
      <c r="C997"/>
      <c r="D997" s="19"/>
      <c r="E997" s="283"/>
      <c r="AE997" s="19"/>
      <c r="AF997" s="19"/>
      <c r="AG997"/>
      <c r="AH997"/>
    </row>
    <row r="998" spans="2:34">
      <c r="B998"/>
      <c r="C998"/>
      <c r="D998" s="19"/>
      <c r="E998" s="283"/>
      <c r="AE998" s="19"/>
      <c r="AF998" s="19"/>
      <c r="AG998"/>
      <c r="AH998"/>
    </row>
    <row r="999" spans="2:34">
      <c r="B999"/>
      <c r="C999"/>
      <c r="D999" s="19"/>
      <c r="E999" s="283"/>
      <c r="AE999" s="19"/>
      <c r="AF999" s="19"/>
      <c r="AG999"/>
      <c r="AH999"/>
    </row>
    <row r="1000" spans="2:34">
      <c r="B1000"/>
      <c r="C1000"/>
      <c r="D1000" s="19"/>
      <c r="E1000" s="283"/>
      <c r="AE1000" s="19"/>
      <c r="AF1000" s="19"/>
      <c r="AG1000"/>
      <c r="AH1000"/>
    </row>
    <row r="1001" spans="2:34">
      <c r="B1001"/>
      <c r="C1001"/>
      <c r="D1001" s="19"/>
      <c r="E1001" s="283"/>
      <c r="AE1001" s="19"/>
      <c r="AF1001" s="19"/>
      <c r="AG1001"/>
      <c r="AH1001"/>
    </row>
    <row r="1002" spans="2:34">
      <c r="B1002"/>
      <c r="C1002"/>
      <c r="D1002" s="19"/>
      <c r="E1002" s="283"/>
      <c r="AE1002" s="19"/>
      <c r="AF1002" s="19"/>
      <c r="AG1002"/>
      <c r="AH1002"/>
    </row>
    <row r="1003" spans="2:34">
      <c r="B1003"/>
      <c r="C1003"/>
      <c r="D1003" s="19"/>
      <c r="E1003" s="283"/>
      <c r="AE1003" s="19"/>
      <c r="AF1003" s="19"/>
      <c r="AG1003"/>
      <c r="AH1003"/>
    </row>
    <row r="1004" spans="2:34">
      <c r="B1004"/>
      <c r="C1004"/>
      <c r="D1004" s="19"/>
      <c r="E1004" s="283"/>
      <c r="AE1004" s="19"/>
      <c r="AF1004" s="19"/>
      <c r="AG1004"/>
      <c r="AH1004"/>
    </row>
    <row r="1005" spans="2:34">
      <c r="B1005"/>
      <c r="C1005"/>
      <c r="D1005" s="19"/>
      <c r="E1005" s="283"/>
      <c r="AE1005" s="19"/>
      <c r="AF1005" s="19"/>
      <c r="AG1005"/>
      <c r="AH1005"/>
    </row>
    <row r="1006" spans="2:34">
      <c r="B1006"/>
      <c r="C1006"/>
      <c r="D1006" s="19"/>
      <c r="E1006" s="283"/>
      <c r="AE1006" s="19"/>
      <c r="AF1006" s="19"/>
      <c r="AG1006"/>
      <c r="AH1006"/>
    </row>
    <row r="1007" spans="2:34">
      <c r="B1007"/>
      <c r="C1007"/>
      <c r="D1007" s="19"/>
      <c r="E1007" s="283"/>
      <c r="AE1007" s="19"/>
      <c r="AF1007" s="19"/>
      <c r="AG1007"/>
      <c r="AH1007"/>
    </row>
    <row r="1008" spans="2:34">
      <c r="B1008"/>
      <c r="C1008"/>
      <c r="D1008" s="19"/>
      <c r="E1008" s="283"/>
      <c r="AE1008" s="19"/>
      <c r="AF1008" s="19"/>
      <c r="AG1008"/>
      <c r="AH1008"/>
    </row>
    <row r="1009" spans="2:34">
      <c r="B1009"/>
      <c r="C1009"/>
      <c r="D1009" s="19"/>
      <c r="E1009" s="283"/>
      <c r="AE1009" s="19"/>
      <c r="AF1009" s="19"/>
      <c r="AG1009"/>
      <c r="AH1009"/>
    </row>
    <row r="1010" spans="2:34">
      <c r="B1010"/>
      <c r="C1010"/>
      <c r="D1010" s="19"/>
      <c r="E1010" s="283"/>
      <c r="AE1010" s="19"/>
      <c r="AF1010" s="19"/>
      <c r="AG1010"/>
      <c r="AH1010"/>
    </row>
    <row r="1011" spans="2:34">
      <c r="B1011"/>
      <c r="C1011"/>
      <c r="D1011" s="19"/>
      <c r="E1011" s="283"/>
      <c r="AE1011" s="19"/>
      <c r="AF1011" s="19"/>
      <c r="AG1011"/>
      <c r="AH1011"/>
    </row>
    <row r="1012" spans="2:34">
      <c r="B1012"/>
      <c r="C1012"/>
      <c r="D1012" s="19"/>
      <c r="E1012" s="283"/>
      <c r="AE1012" s="19"/>
      <c r="AF1012" s="19"/>
      <c r="AG1012"/>
      <c r="AH1012"/>
    </row>
    <row r="1013" spans="2:34">
      <c r="B1013"/>
      <c r="C1013"/>
      <c r="D1013" s="19"/>
      <c r="E1013" s="283"/>
      <c r="AE1013" s="19"/>
      <c r="AF1013" s="19"/>
      <c r="AG1013"/>
      <c r="AH1013"/>
    </row>
    <row r="1014" spans="2:34">
      <c r="B1014"/>
      <c r="C1014"/>
      <c r="D1014" s="19"/>
      <c r="E1014" s="283"/>
      <c r="AE1014" s="19"/>
      <c r="AF1014" s="19"/>
      <c r="AG1014"/>
      <c r="AH1014"/>
    </row>
    <row r="1015" spans="2:34">
      <c r="B1015"/>
      <c r="C1015"/>
      <c r="D1015" s="19"/>
      <c r="E1015" s="283"/>
      <c r="AE1015" s="19"/>
      <c r="AF1015" s="19"/>
      <c r="AG1015"/>
      <c r="AH1015"/>
    </row>
    <row r="1016" spans="2:34">
      <c r="B1016"/>
      <c r="C1016"/>
      <c r="D1016" s="19"/>
      <c r="E1016" s="283"/>
      <c r="AE1016" s="19"/>
      <c r="AF1016" s="19"/>
      <c r="AG1016"/>
      <c r="AH1016"/>
    </row>
    <row r="1017" spans="2:34">
      <c r="B1017"/>
      <c r="C1017"/>
      <c r="D1017" s="19"/>
      <c r="E1017" s="283"/>
      <c r="AE1017" s="19"/>
      <c r="AF1017" s="19"/>
      <c r="AG1017"/>
      <c r="AH1017"/>
    </row>
    <row r="1018" spans="2:34">
      <c r="B1018"/>
      <c r="C1018"/>
      <c r="D1018" s="19"/>
      <c r="E1018" s="283"/>
      <c r="AE1018" s="19"/>
      <c r="AF1018" s="19"/>
      <c r="AG1018"/>
      <c r="AH1018"/>
    </row>
    <row r="1019" spans="2:34">
      <c r="B1019"/>
      <c r="C1019"/>
      <c r="D1019" s="19"/>
      <c r="E1019" s="283"/>
      <c r="AE1019" s="19"/>
      <c r="AF1019" s="19"/>
      <c r="AG1019"/>
      <c r="AH1019"/>
    </row>
    <row r="1020" spans="2:34">
      <c r="B1020"/>
      <c r="C1020"/>
      <c r="D1020" s="19"/>
      <c r="E1020" s="283"/>
      <c r="AE1020" s="19"/>
      <c r="AF1020" s="19"/>
      <c r="AG1020"/>
      <c r="AH1020"/>
    </row>
    <row r="1021" spans="2:34">
      <c r="B1021"/>
      <c r="C1021"/>
      <c r="D1021" s="19"/>
      <c r="E1021" s="283"/>
      <c r="AE1021" s="19"/>
      <c r="AF1021" s="19"/>
      <c r="AG1021"/>
      <c r="AH1021"/>
    </row>
    <row r="1022" spans="2:34">
      <c r="B1022"/>
      <c r="C1022"/>
      <c r="D1022" s="19"/>
      <c r="E1022" s="283"/>
      <c r="AE1022" s="19"/>
      <c r="AF1022" s="19"/>
      <c r="AG1022"/>
      <c r="AH1022"/>
    </row>
    <row r="1023" spans="2:34">
      <c r="B1023"/>
      <c r="C1023"/>
      <c r="D1023" s="19"/>
      <c r="E1023" s="283"/>
      <c r="AE1023" s="19"/>
      <c r="AF1023" s="19"/>
      <c r="AG1023"/>
      <c r="AH1023"/>
    </row>
    <row r="1024" spans="2:34">
      <c r="B1024"/>
      <c r="C1024"/>
      <c r="D1024" s="19"/>
      <c r="E1024" s="283"/>
      <c r="AE1024" s="19"/>
      <c r="AF1024" s="19"/>
      <c r="AG1024"/>
      <c r="AH1024"/>
    </row>
    <row r="1025" spans="2:34">
      <c r="B1025"/>
      <c r="C1025"/>
      <c r="D1025" s="19"/>
      <c r="E1025" s="283"/>
      <c r="AE1025" s="19"/>
      <c r="AF1025" s="19"/>
      <c r="AG1025"/>
      <c r="AH1025"/>
    </row>
    <row r="1026" spans="2:34">
      <c r="B1026"/>
      <c r="C1026"/>
      <c r="D1026" s="19"/>
      <c r="E1026" s="283"/>
      <c r="AE1026" s="19"/>
      <c r="AF1026" s="19"/>
      <c r="AG1026"/>
      <c r="AH1026"/>
    </row>
    <row r="1027" spans="2:34">
      <c r="B1027"/>
      <c r="C1027"/>
      <c r="D1027" s="19"/>
      <c r="E1027" s="283"/>
      <c r="AE1027" s="19"/>
      <c r="AF1027" s="19"/>
      <c r="AG1027"/>
      <c r="AH1027"/>
    </row>
    <row r="1028" spans="2:34">
      <c r="B1028"/>
      <c r="C1028"/>
      <c r="D1028" s="19"/>
      <c r="E1028" s="283"/>
      <c r="AE1028" s="19"/>
      <c r="AF1028" s="19"/>
      <c r="AG1028"/>
      <c r="AH1028"/>
    </row>
    <row r="1029" spans="2:34">
      <c r="B1029"/>
      <c r="C1029"/>
      <c r="D1029" s="19"/>
      <c r="E1029" s="283"/>
      <c r="AE1029" s="19"/>
      <c r="AF1029" s="19"/>
      <c r="AG1029"/>
      <c r="AH1029"/>
    </row>
    <row r="1030" spans="2:34">
      <c r="B1030"/>
      <c r="C1030"/>
      <c r="D1030" s="19"/>
      <c r="E1030" s="283"/>
      <c r="AE1030" s="19"/>
      <c r="AF1030" s="19"/>
      <c r="AG1030"/>
      <c r="AH1030"/>
    </row>
    <row r="1031" spans="2:34">
      <c r="B1031"/>
      <c r="C1031"/>
      <c r="D1031" s="19"/>
      <c r="E1031" s="283"/>
      <c r="AE1031" s="19"/>
      <c r="AF1031" s="19"/>
      <c r="AG1031"/>
      <c r="AH1031"/>
    </row>
    <row r="1032" spans="2:34">
      <c r="B1032"/>
      <c r="C1032"/>
      <c r="D1032" s="19"/>
      <c r="E1032" s="283"/>
      <c r="AE1032" s="19"/>
      <c r="AF1032" s="19"/>
      <c r="AG1032"/>
      <c r="AH1032"/>
    </row>
    <row r="1033" spans="2:34">
      <c r="B1033"/>
      <c r="C1033"/>
      <c r="D1033" s="19"/>
      <c r="E1033" s="283"/>
      <c r="AE1033" s="19"/>
      <c r="AF1033" s="19"/>
      <c r="AG1033"/>
      <c r="AH1033"/>
    </row>
    <row r="1034" spans="2:34">
      <c r="B1034"/>
      <c r="C1034"/>
      <c r="D1034" s="19"/>
      <c r="E1034" s="283"/>
      <c r="AE1034" s="19"/>
      <c r="AF1034" s="19"/>
      <c r="AG1034"/>
      <c r="AH1034"/>
    </row>
    <row r="1035" spans="2:34">
      <c r="B1035"/>
      <c r="C1035"/>
      <c r="D1035" s="19"/>
      <c r="E1035" s="283"/>
      <c r="AE1035" s="19"/>
      <c r="AF1035" s="19"/>
      <c r="AG1035"/>
      <c r="AH1035"/>
    </row>
    <row r="1036" spans="2:34">
      <c r="B1036"/>
      <c r="C1036"/>
      <c r="D1036" s="19"/>
      <c r="E1036" s="283"/>
      <c r="AE1036" s="19"/>
      <c r="AF1036" s="19"/>
      <c r="AG1036"/>
      <c r="AH1036"/>
    </row>
    <row r="1037" spans="2:34">
      <c r="B1037"/>
      <c r="C1037"/>
      <c r="D1037" s="19"/>
      <c r="E1037" s="283"/>
      <c r="AE1037" s="19"/>
      <c r="AF1037" s="19"/>
      <c r="AG1037"/>
      <c r="AH1037"/>
    </row>
    <row r="1038" spans="2:34">
      <c r="B1038"/>
      <c r="C1038"/>
      <c r="D1038" s="19"/>
      <c r="E1038" s="283"/>
      <c r="AE1038" s="19"/>
      <c r="AF1038" s="19"/>
      <c r="AG1038"/>
      <c r="AH1038"/>
    </row>
    <row r="1039" spans="2:34">
      <c r="B1039"/>
      <c r="C1039"/>
      <c r="D1039" s="19"/>
      <c r="E1039" s="283"/>
      <c r="AE1039" s="19"/>
      <c r="AF1039" s="19"/>
      <c r="AG1039"/>
      <c r="AH1039"/>
    </row>
    <row r="1040" spans="2:34">
      <c r="B1040"/>
      <c r="C1040"/>
      <c r="D1040" s="19"/>
      <c r="E1040" s="283"/>
      <c r="AE1040" s="19"/>
      <c r="AF1040" s="19"/>
      <c r="AG1040"/>
      <c r="AH1040"/>
    </row>
    <row r="1041" spans="2:34">
      <c r="B1041"/>
      <c r="C1041"/>
      <c r="D1041" s="19"/>
      <c r="E1041" s="283"/>
      <c r="AE1041" s="19"/>
      <c r="AF1041" s="19"/>
      <c r="AG1041"/>
      <c r="AH1041"/>
    </row>
    <row r="1042" spans="2:34">
      <c r="B1042"/>
      <c r="C1042"/>
      <c r="D1042" s="19"/>
      <c r="E1042" s="283"/>
      <c r="AE1042" s="19"/>
      <c r="AF1042" s="19"/>
      <c r="AG1042"/>
      <c r="AH1042"/>
    </row>
    <row r="1043" spans="2:34">
      <c r="B1043"/>
      <c r="C1043"/>
      <c r="D1043" s="19"/>
      <c r="E1043" s="283"/>
      <c r="AE1043" s="19"/>
      <c r="AF1043" s="19"/>
      <c r="AG1043"/>
      <c r="AH1043"/>
    </row>
    <row r="1044" spans="2:34">
      <c r="B1044"/>
      <c r="C1044"/>
      <c r="D1044" s="19"/>
      <c r="E1044" s="283"/>
      <c r="AE1044" s="19"/>
      <c r="AF1044" s="19"/>
      <c r="AG1044"/>
      <c r="AH1044"/>
    </row>
    <row r="1045" spans="2:34">
      <c r="B1045"/>
      <c r="C1045"/>
      <c r="D1045" s="19"/>
      <c r="E1045" s="283"/>
      <c r="AE1045" s="19"/>
      <c r="AF1045" s="19"/>
      <c r="AG1045"/>
      <c r="AH1045"/>
    </row>
    <row r="1046" spans="2:34">
      <c r="B1046"/>
      <c r="C1046"/>
      <c r="D1046" s="19"/>
      <c r="E1046" s="283"/>
      <c r="AE1046" s="19"/>
      <c r="AF1046" s="19"/>
      <c r="AG1046"/>
      <c r="AH1046"/>
    </row>
    <row r="1047" spans="2:34">
      <c r="B1047"/>
      <c r="C1047"/>
      <c r="D1047" s="19"/>
      <c r="E1047" s="283"/>
      <c r="AE1047" s="19"/>
      <c r="AF1047" s="19"/>
      <c r="AG1047"/>
      <c r="AH1047"/>
    </row>
    <row r="1048" spans="2:34">
      <c r="B1048"/>
      <c r="C1048"/>
      <c r="D1048" s="19"/>
      <c r="E1048" s="283"/>
      <c r="AE1048" s="19"/>
      <c r="AF1048" s="19"/>
      <c r="AG1048"/>
      <c r="AH1048"/>
    </row>
    <row r="1049" spans="2:34">
      <c r="B1049"/>
      <c r="C1049"/>
      <c r="D1049" s="19"/>
      <c r="E1049" s="283"/>
      <c r="AE1049" s="19"/>
      <c r="AF1049" s="19"/>
      <c r="AG1049"/>
      <c r="AH1049"/>
    </row>
    <row r="1050" spans="2:34">
      <c r="B1050"/>
      <c r="C1050"/>
      <c r="D1050" s="19"/>
      <c r="E1050" s="283"/>
      <c r="AE1050" s="19"/>
      <c r="AF1050" s="19"/>
      <c r="AG1050"/>
      <c r="AH1050"/>
    </row>
    <row r="1051" spans="2:34">
      <c r="B1051"/>
      <c r="C1051"/>
      <c r="D1051" s="19"/>
      <c r="E1051" s="283"/>
      <c r="AE1051" s="19"/>
      <c r="AF1051" s="19"/>
      <c r="AG1051"/>
      <c r="AH1051"/>
    </row>
    <row r="1052" spans="2:34">
      <c r="B1052"/>
      <c r="C1052"/>
      <c r="D1052" s="19"/>
      <c r="E1052" s="283"/>
      <c r="AE1052" s="19"/>
      <c r="AF1052" s="19"/>
      <c r="AG1052"/>
      <c r="AH1052"/>
    </row>
    <row r="1053" spans="2:34">
      <c r="B1053"/>
      <c r="C1053"/>
      <c r="D1053" s="19"/>
      <c r="E1053" s="283"/>
      <c r="AE1053" s="19"/>
      <c r="AF1053" s="19"/>
      <c r="AG1053"/>
      <c r="AH1053"/>
    </row>
    <row r="1054" spans="2:34">
      <c r="B1054"/>
      <c r="C1054"/>
      <c r="D1054" s="19"/>
      <c r="E1054" s="283"/>
      <c r="AE1054" s="19"/>
      <c r="AF1054" s="19"/>
      <c r="AG1054"/>
      <c r="AH1054"/>
    </row>
    <row r="1055" spans="2:34">
      <c r="B1055"/>
      <c r="C1055"/>
      <c r="D1055" s="19"/>
      <c r="E1055" s="283"/>
      <c r="AE1055" s="19"/>
      <c r="AF1055" s="19"/>
      <c r="AG1055"/>
      <c r="AH1055"/>
    </row>
    <row r="1056" spans="2:34">
      <c r="B1056"/>
      <c r="C1056"/>
      <c r="D1056" s="19"/>
      <c r="E1056" s="283"/>
      <c r="AE1056" s="19"/>
      <c r="AF1056" s="19"/>
      <c r="AG1056"/>
      <c r="AH1056"/>
    </row>
    <row r="1057" spans="2:34">
      <c r="B1057"/>
      <c r="C1057"/>
      <c r="D1057" s="19"/>
      <c r="E1057" s="283"/>
      <c r="AE1057" s="19"/>
      <c r="AF1057" s="19"/>
      <c r="AG1057"/>
      <c r="AH1057"/>
    </row>
    <row r="1058" spans="2:34">
      <c r="B1058"/>
      <c r="C1058"/>
      <c r="D1058" s="19"/>
      <c r="E1058" s="283"/>
      <c r="AE1058" s="19"/>
      <c r="AF1058" s="19"/>
      <c r="AG1058"/>
      <c r="AH1058"/>
    </row>
    <row r="1059" spans="2:34">
      <c r="B1059"/>
      <c r="C1059"/>
      <c r="D1059" s="19"/>
      <c r="E1059" s="283"/>
      <c r="AE1059" s="19"/>
      <c r="AF1059" s="19"/>
      <c r="AG1059"/>
      <c r="AH1059"/>
    </row>
    <row r="1060" spans="2:34">
      <c r="B1060"/>
      <c r="C1060"/>
      <c r="D1060" s="19"/>
      <c r="E1060" s="283"/>
      <c r="AE1060" s="19"/>
      <c r="AF1060" s="19"/>
      <c r="AG1060"/>
      <c r="AH1060"/>
    </row>
    <row r="1061" spans="2:34">
      <c r="B1061"/>
      <c r="C1061"/>
      <c r="D1061" s="19"/>
      <c r="E1061" s="283"/>
      <c r="AE1061" s="19"/>
      <c r="AF1061" s="19"/>
      <c r="AG1061"/>
      <c r="AH1061"/>
    </row>
    <row r="1062" spans="2:34">
      <c r="B1062"/>
      <c r="C1062"/>
      <c r="D1062" s="19"/>
      <c r="E1062" s="283"/>
      <c r="AE1062" s="19"/>
      <c r="AF1062" s="19"/>
      <c r="AG1062"/>
      <c r="AH1062"/>
    </row>
    <row r="1063" spans="2:34">
      <c r="B1063"/>
      <c r="C1063"/>
      <c r="D1063" s="19"/>
      <c r="E1063" s="283"/>
      <c r="AE1063" s="19"/>
      <c r="AF1063" s="19"/>
      <c r="AG1063"/>
      <c r="AH1063"/>
    </row>
    <row r="1064" spans="2:34">
      <c r="B1064"/>
      <c r="C1064"/>
      <c r="D1064" s="19"/>
      <c r="E1064" s="283"/>
      <c r="AE1064" s="19"/>
      <c r="AF1064" s="19"/>
      <c r="AG1064"/>
      <c r="AH1064"/>
    </row>
    <row r="1065" spans="2:34">
      <c r="B1065"/>
      <c r="C1065"/>
      <c r="D1065" s="19"/>
      <c r="E1065" s="283"/>
      <c r="AE1065" s="19"/>
      <c r="AF1065" s="19"/>
      <c r="AG1065"/>
      <c r="AH1065"/>
    </row>
    <row r="1066" spans="2:34">
      <c r="B1066"/>
      <c r="C1066"/>
      <c r="D1066" s="19"/>
      <c r="E1066" s="283"/>
      <c r="AE1066" s="19"/>
      <c r="AF1066" s="19"/>
      <c r="AG1066"/>
      <c r="AH1066"/>
    </row>
    <row r="1067" spans="2:34">
      <c r="B1067"/>
      <c r="C1067"/>
      <c r="D1067" s="19"/>
      <c r="E1067" s="283"/>
      <c r="AE1067" s="19"/>
      <c r="AF1067" s="19"/>
      <c r="AG1067"/>
      <c r="AH1067"/>
    </row>
    <row r="1068" spans="2:34">
      <c r="B1068"/>
      <c r="C1068"/>
      <c r="D1068" s="19"/>
      <c r="E1068" s="283"/>
      <c r="AE1068" s="19"/>
      <c r="AF1068" s="19"/>
      <c r="AG1068"/>
      <c r="AH1068"/>
    </row>
    <row r="1069" spans="2:34">
      <c r="B1069"/>
      <c r="C1069"/>
      <c r="D1069" s="19"/>
      <c r="E1069" s="283"/>
      <c r="AE1069" s="19"/>
      <c r="AF1069" s="19"/>
      <c r="AG1069"/>
      <c r="AH1069"/>
    </row>
    <row r="1070" spans="2:34">
      <c r="B1070"/>
      <c r="C1070"/>
      <c r="D1070" s="19"/>
      <c r="E1070" s="283"/>
      <c r="AE1070" s="19"/>
      <c r="AF1070" s="19"/>
      <c r="AG1070"/>
      <c r="AH1070"/>
    </row>
    <row r="1071" spans="2:34">
      <c r="B1071"/>
      <c r="C1071"/>
      <c r="D1071" s="19"/>
      <c r="E1071" s="283"/>
      <c r="AE1071" s="19"/>
      <c r="AF1071" s="19"/>
      <c r="AG1071"/>
      <c r="AH1071"/>
    </row>
    <row r="1072" spans="2:34">
      <c r="B1072"/>
      <c r="C1072"/>
      <c r="D1072" s="19"/>
      <c r="E1072" s="283"/>
      <c r="AE1072" s="19"/>
      <c r="AF1072" s="19"/>
      <c r="AG1072"/>
      <c r="AH1072"/>
    </row>
    <row r="1073" spans="2:34">
      <c r="B1073"/>
      <c r="C1073"/>
      <c r="D1073" s="19"/>
      <c r="E1073" s="283"/>
      <c r="AE1073" s="19"/>
      <c r="AF1073" s="19"/>
      <c r="AG1073"/>
      <c r="AH1073"/>
    </row>
    <row r="1074" spans="2:34">
      <c r="B1074"/>
      <c r="C1074"/>
      <c r="D1074" s="19"/>
      <c r="E1074" s="283"/>
      <c r="AE1074" s="19"/>
      <c r="AF1074" s="19"/>
      <c r="AG1074"/>
      <c r="AH1074"/>
    </row>
    <row r="1075" spans="2:34">
      <c r="B1075"/>
      <c r="C1075"/>
      <c r="D1075" s="19"/>
      <c r="E1075" s="283"/>
      <c r="AE1075" s="19"/>
      <c r="AF1075" s="19"/>
      <c r="AG1075"/>
      <c r="AH1075"/>
    </row>
    <row r="1076" spans="2:34">
      <c r="B1076"/>
      <c r="C1076"/>
      <c r="D1076" s="19"/>
      <c r="E1076" s="283"/>
      <c r="AE1076" s="19"/>
      <c r="AF1076" s="19"/>
      <c r="AG1076"/>
      <c r="AH1076"/>
    </row>
    <row r="1077" spans="2:34">
      <c r="B1077"/>
      <c r="C1077"/>
      <c r="D1077" s="19"/>
      <c r="E1077" s="283"/>
      <c r="AE1077" s="19"/>
      <c r="AF1077" s="19"/>
      <c r="AG1077"/>
      <c r="AH1077"/>
    </row>
    <row r="1078" spans="2:34">
      <c r="B1078"/>
      <c r="C1078"/>
      <c r="D1078" s="19"/>
      <c r="E1078" s="283"/>
      <c r="AE1078" s="19"/>
      <c r="AF1078" s="19"/>
      <c r="AG1078"/>
      <c r="AH1078"/>
    </row>
    <row r="1079" spans="2:34">
      <c r="B1079"/>
      <c r="C1079"/>
      <c r="D1079" s="19"/>
      <c r="E1079" s="283"/>
      <c r="AE1079" s="19"/>
      <c r="AF1079" s="19"/>
      <c r="AG1079"/>
      <c r="AH1079"/>
    </row>
    <row r="1080" spans="2:34">
      <c r="B1080"/>
      <c r="C1080"/>
      <c r="D1080" s="19"/>
      <c r="E1080" s="283"/>
      <c r="AE1080" s="19"/>
      <c r="AF1080" s="19"/>
      <c r="AG1080"/>
      <c r="AH1080"/>
    </row>
    <row r="1081" spans="2:34">
      <c r="B1081"/>
      <c r="C1081"/>
      <c r="D1081" s="19"/>
      <c r="E1081" s="283"/>
      <c r="AE1081" s="19"/>
      <c r="AF1081" s="19"/>
      <c r="AG1081"/>
      <c r="AH1081"/>
    </row>
    <row r="1082" spans="2:34">
      <c r="B1082"/>
      <c r="C1082"/>
      <c r="D1082" s="19"/>
      <c r="E1082" s="283"/>
      <c r="AE1082" s="19"/>
      <c r="AF1082" s="19"/>
      <c r="AG1082"/>
      <c r="AH1082"/>
    </row>
    <row r="1083" spans="2:34">
      <c r="B1083"/>
      <c r="C1083"/>
      <c r="D1083" s="19"/>
      <c r="E1083" s="283"/>
      <c r="AE1083" s="19"/>
      <c r="AF1083" s="19"/>
      <c r="AG1083"/>
      <c r="AH1083"/>
    </row>
    <row r="1084" spans="2:34">
      <c r="B1084"/>
      <c r="C1084"/>
      <c r="D1084" s="19"/>
      <c r="E1084" s="283"/>
      <c r="AE1084" s="19"/>
      <c r="AF1084" s="19"/>
      <c r="AG1084"/>
      <c r="AH1084"/>
    </row>
    <row r="1085" spans="2:34">
      <c r="B1085"/>
      <c r="C1085"/>
      <c r="D1085" s="19"/>
      <c r="E1085" s="283"/>
      <c r="AE1085" s="19"/>
      <c r="AF1085" s="19"/>
      <c r="AG1085"/>
      <c r="AH1085"/>
    </row>
    <row r="1086" spans="2:34">
      <c r="B1086"/>
      <c r="C1086"/>
      <c r="D1086" s="19"/>
      <c r="E1086" s="283"/>
      <c r="AE1086" s="19"/>
      <c r="AF1086" s="19"/>
      <c r="AG1086"/>
      <c r="AH1086"/>
    </row>
    <row r="1087" spans="2:34">
      <c r="B1087"/>
      <c r="C1087"/>
      <c r="D1087" s="19"/>
      <c r="E1087" s="283"/>
      <c r="AE1087" s="19"/>
      <c r="AF1087" s="19"/>
      <c r="AG1087"/>
      <c r="AH1087"/>
    </row>
    <row r="1088" spans="2:34">
      <c r="B1088"/>
      <c r="C1088"/>
      <c r="D1088" s="19"/>
      <c r="E1088" s="283"/>
      <c r="AE1088" s="19"/>
      <c r="AF1088" s="19"/>
      <c r="AG1088"/>
      <c r="AH1088"/>
    </row>
    <row r="1089" spans="2:34">
      <c r="B1089"/>
      <c r="C1089"/>
      <c r="D1089" s="19"/>
      <c r="E1089" s="283"/>
      <c r="AE1089" s="19"/>
      <c r="AF1089" s="19"/>
      <c r="AG1089"/>
      <c r="AH1089"/>
    </row>
    <row r="1090" spans="2:34">
      <c r="B1090"/>
      <c r="C1090"/>
      <c r="D1090" s="19"/>
      <c r="E1090" s="283"/>
      <c r="AE1090" s="19"/>
      <c r="AF1090" s="19"/>
      <c r="AG1090"/>
      <c r="AH1090"/>
    </row>
    <row r="1091" spans="2:34">
      <c r="B1091"/>
      <c r="C1091"/>
      <c r="D1091" s="19"/>
      <c r="E1091" s="283"/>
      <c r="AE1091" s="19"/>
      <c r="AF1091" s="19"/>
      <c r="AG1091"/>
      <c r="AH1091"/>
    </row>
    <row r="1092" spans="2:34">
      <c r="B1092"/>
      <c r="C1092"/>
      <c r="D1092" s="19"/>
      <c r="E1092" s="283"/>
      <c r="AE1092" s="19"/>
      <c r="AF1092" s="19"/>
      <c r="AG1092"/>
      <c r="AH1092"/>
    </row>
    <row r="1093" spans="2:34">
      <c r="B1093"/>
      <c r="C1093"/>
      <c r="D1093" s="19"/>
      <c r="E1093" s="283"/>
      <c r="AE1093" s="19"/>
      <c r="AF1093" s="19"/>
      <c r="AG1093"/>
      <c r="AH1093"/>
    </row>
    <row r="1094" spans="2:34">
      <c r="B1094"/>
      <c r="C1094"/>
      <c r="D1094" s="19"/>
      <c r="E1094" s="283"/>
      <c r="AE1094" s="19"/>
      <c r="AF1094" s="19"/>
      <c r="AG1094"/>
      <c r="AH1094"/>
    </row>
    <row r="1095" spans="2:34">
      <c r="B1095"/>
      <c r="C1095"/>
      <c r="D1095" s="19"/>
      <c r="E1095" s="283"/>
      <c r="AE1095" s="19"/>
      <c r="AF1095" s="19"/>
      <c r="AG1095"/>
      <c r="AH1095"/>
    </row>
    <row r="1096" spans="2:34">
      <c r="B1096"/>
      <c r="C1096"/>
      <c r="D1096" s="19"/>
      <c r="E1096" s="283"/>
      <c r="AE1096" s="19"/>
      <c r="AF1096" s="19"/>
      <c r="AG1096"/>
      <c r="AH1096"/>
    </row>
    <row r="1097" spans="2:34">
      <c r="B1097"/>
      <c r="C1097"/>
      <c r="D1097" s="19"/>
      <c r="E1097" s="283"/>
      <c r="AE1097" s="19"/>
      <c r="AF1097" s="19"/>
      <c r="AG1097"/>
      <c r="AH1097"/>
    </row>
    <row r="1098" spans="2:34">
      <c r="B1098"/>
      <c r="C1098"/>
      <c r="D1098" s="19"/>
      <c r="E1098" s="283"/>
      <c r="AE1098" s="19"/>
      <c r="AF1098" s="19"/>
      <c r="AG1098"/>
      <c r="AH1098"/>
    </row>
    <row r="1099" spans="2:34">
      <c r="B1099"/>
      <c r="C1099"/>
      <c r="D1099" s="19"/>
      <c r="E1099" s="283"/>
      <c r="AE1099" s="19"/>
      <c r="AF1099" s="19"/>
      <c r="AG1099"/>
      <c r="AH1099"/>
    </row>
    <row r="1100" spans="2:34">
      <c r="B1100"/>
      <c r="C1100"/>
      <c r="D1100" s="19"/>
      <c r="E1100" s="283"/>
      <c r="AE1100" s="19"/>
      <c r="AF1100" s="19"/>
      <c r="AG1100"/>
      <c r="AH1100"/>
    </row>
    <row r="1101" spans="2:34">
      <c r="B1101"/>
      <c r="C1101"/>
      <c r="D1101" s="19"/>
      <c r="E1101" s="283"/>
      <c r="AE1101" s="19"/>
      <c r="AF1101" s="19"/>
      <c r="AG1101"/>
      <c r="AH1101"/>
    </row>
    <row r="1102" spans="2:34">
      <c r="B1102"/>
      <c r="C1102"/>
      <c r="D1102" s="19"/>
      <c r="E1102" s="283"/>
      <c r="AE1102" s="19"/>
      <c r="AF1102" s="19"/>
      <c r="AG1102"/>
      <c r="AH1102"/>
    </row>
    <row r="1103" spans="2:34">
      <c r="B1103"/>
      <c r="C1103"/>
      <c r="D1103" s="19"/>
      <c r="E1103" s="283"/>
      <c r="AE1103" s="19"/>
      <c r="AF1103" s="19"/>
      <c r="AG1103"/>
      <c r="AH1103"/>
    </row>
    <row r="1104" spans="2:34">
      <c r="B1104"/>
      <c r="C1104"/>
      <c r="D1104" s="19"/>
      <c r="E1104" s="283"/>
      <c r="AE1104" s="19"/>
      <c r="AF1104" s="19"/>
      <c r="AG1104"/>
      <c r="AH1104"/>
    </row>
    <row r="1105" spans="2:34">
      <c r="B1105"/>
      <c r="C1105"/>
      <c r="D1105" s="19"/>
      <c r="E1105" s="283"/>
      <c r="AE1105" s="19"/>
      <c r="AF1105" s="19"/>
      <c r="AG1105"/>
      <c r="AH1105"/>
    </row>
    <row r="1106" spans="2:34">
      <c r="B1106"/>
      <c r="C1106"/>
      <c r="D1106" s="19"/>
      <c r="E1106" s="283"/>
      <c r="AE1106" s="19"/>
      <c r="AF1106" s="19"/>
      <c r="AG1106"/>
      <c r="AH1106"/>
    </row>
    <row r="1107" spans="2:34">
      <c r="B1107"/>
      <c r="C1107"/>
      <c r="D1107" s="19"/>
      <c r="E1107" s="283"/>
      <c r="AE1107" s="19"/>
      <c r="AF1107" s="19"/>
      <c r="AG1107"/>
      <c r="AH1107"/>
    </row>
    <row r="1108" spans="2:34">
      <c r="B1108"/>
      <c r="C1108"/>
      <c r="D1108" s="19"/>
      <c r="E1108" s="283"/>
      <c r="AE1108" s="19"/>
      <c r="AF1108" s="19"/>
      <c r="AG1108"/>
      <c r="AH1108"/>
    </row>
    <row r="1109" spans="2:34">
      <c r="B1109"/>
      <c r="C1109"/>
      <c r="D1109" s="19"/>
      <c r="E1109" s="283"/>
      <c r="AE1109" s="19"/>
      <c r="AF1109" s="19"/>
      <c r="AG1109"/>
      <c r="AH1109"/>
    </row>
    <row r="1110" spans="2:34">
      <c r="B1110"/>
      <c r="C1110"/>
      <c r="D1110" s="19"/>
      <c r="E1110" s="283"/>
      <c r="AE1110" s="19"/>
      <c r="AF1110" s="19"/>
      <c r="AG1110"/>
      <c r="AH1110"/>
    </row>
    <row r="1111" spans="2:34">
      <c r="B1111"/>
      <c r="C1111"/>
      <c r="D1111" s="19"/>
      <c r="E1111" s="283"/>
      <c r="AE1111" s="19"/>
      <c r="AF1111" s="19"/>
      <c r="AG1111"/>
      <c r="AH1111"/>
    </row>
    <row r="1112" spans="2:34">
      <c r="B1112"/>
      <c r="C1112"/>
      <c r="D1112" s="19"/>
      <c r="E1112" s="283"/>
      <c r="AE1112" s="19"/>
      <c r="AF1112" s="19"/>
      <c r="AG1112"/>
      <c r="AH1112"/>
    </row>
    <row r="1113" spans="2:34">
      <c r="B1113"/>
      <c r="C1113"/>
      <c r="D1113" s="19"/>
      <c r="E1113" s="283"/>
      <c r="AE1113" s="19"/>
      <c r="AF1113" s="19"/>
      <c r="AG1113"/>
      <c r="AH1113"/>
    </row>
    <row r="1114" spans="2:34">
      <c r="B1114"/>
      <c r="C1114"/>
      <c r="D1114" s="19"/>
      <c r="E1114" s="283"/>
      <c r="AE1114" s="19"/>
      <c r="AF1114" s="19"/>
      <c r="AG1114"/>
      <c r="AH1114"/>
    </row>
    <row r="1115" spans="2:34">
      <c r="B1115"/>
      <c r="C1115"/>
      <c r="D1115" s="19"/>
      <c r="E1115" s="283"/>
      <c r="AE1115" s="19"/>
      <c r="AF1115" s="19"/>
      <c r="AG1115"/>
      <c r="AH1115"/>
    </row>
    <row r="1116" spans="2:34">
      <c r="B1116"/>
      <c r="C1116"/>
      <c r="D1116" s="19"/>
      <c r="E1116" s="283"/>
      <c r="AE1116" s="19"/>
      <c r="AF1116" s="19"/>
      <c r="AG1116"/>
      <c r="AH1116"/>
    </row>
    <row r="1117" spans="2:34">
      <c r="B1117"/>
      <c r="C1117"/>
      <c r="D1117" s="19"/>
      <c r="E1117" s="283"/>
      <c r="AE1117" s="19"/>
      <c r="AF1117" s="19"/>
      <c r="AG1117"/>
      <c r="AH1117"/>
    </row>
    <row r="1118" spans="2:34">
      <c r="B1118"/>
      <c r="C1118"/>
      <c r="D1118" s="19"/>
      <c r="E1118" s="283"/>
      <c r="AE1118" s="19"/>
      <c r="AF1118" s="19"/>
      <c r="AG1118"/>
      <c r="AH1118"/>
    </row>
    <row r="1119" spans="2:34">
      <c r="B1119"/>
      <c r="C1119"/>
      <c r="D1119" s="19"/>
      <c r="E1119" s="283"/>
      <c r="AE1119" s="19"/>
      <c r="AF1119" s="19"/>
      <c r="AG1119"/>
      <c r="AH1119"/>
    </row>
    <row r="1120" spans="2:34">
      <c r="B1120"/>
      <c r="C1120"/>
      <c r="D1120" s="19"/>
      <c r="E1120" s="283"/>
      <c r="AE1120" s="19"/>
      <c r="AF1120" s="19"/>
      <c r="AG1120"/>
      <c r="AH1120"/>
    </row>
    <row r="1121" spans="2:34">
      <c r="B1121"/>
      <c r="C1121"/>
      <c r="D1121" s="19"/>
      <c r="E1121" s="283"/>
      <c r="AE1121" s="19"/>
      <c r="AF1121" s="19"/>
      <c r="AG1121"/>
      <c r="AH1121"/>
    </row>
    <row r="1122" spans="2:34">
      <c r="B1122"/>
      <c r="C1122"/>
      <c r="D1122" s="19"/>
      <c r="E1122" s="283"/>
      <c r="AE1122" s="19"/>
      <c r="AF1122" s="19"/>
      <c r="AG1122"/>
      <c r="AH1122"/>
    </row>
    <row r="1123" spans="2:34">
      <c r="B1123"/>
      <c r="C1123"/>
      <c r="D1123" s="19"/>
      <c r="E1123" s="283"/>
      <c r="AE1123" s="19"/>
      <c r="AF1123" s="19"/>
      <c r="AG1123"/>
      <c r="AH1123"/>
    </row>
    <row r="1124" spans="2:34">
      <c r="B1124"/>
      <c r="C1124"/>
      <c r="D1124" s="19"/>
      <c r="E1124" s="283"/>
      <c r="AE1124" s="19"/>
      <c r="AF1124" s="19"/>
      <c r="AG1124"/>
      <c r="AH1124"/>
    </row>
    <row r="1125" spans="2:34">
      <c r="B1125"/>
      <c r="C1125"/>
      <c r="D1125" s="19"/>
      <c r="E1125" s="283"/>
      <c r="AE1125" s="19"/>
      <c r="AF1125" s="19"/>
      <c r="AG1125"/>
      <c r="AH1125"/>
    </row>
    <row r="1126" spans="2:34">
      <c r="B1126"/>
      <c r="C1126"/>
      <c r="D1126" s="19"/>
      <c r="E1126" s="283"/>
      <c r="AE1126" s="19"/>
      <c r="AF1126" s="19"/>
      <c r="AG1126"/>
      <c r="AH1126"/>
    </row>
    <row r="1127" spans="2:34">
      <c r="B1127"/>
      <c r="C1127"/>
      <c r="D1127" s="19"/>
      <c r="E1127" s="283"/>
      <c r="AE1127" s="19"/>
      <c r="AF1127" s="19"/>
      <c r="AG1127"/>
      <c r="AH1127"/>
    </row>
    <row r="1128" spans="2:34">
      <c r="B1128"/>
      <c r="C1128"/>
      <c r="D1128" s="19"/>
      <c r="E1128" s="283"/>
      <c r="AE1128" s="19"/>
      <c r="AF1128" s="19"/>
      <c r="AG1128"/>
      <c r="AH1128"/>
    </row>
    <row r="1129" spans="2:34">
      <c r="B1129"/>
      <c r="C1129"/>
      <c r="D1129" s="19"/>
      <c r="E1129" s="283"/>
      <c r="AE1129" s="19"/>
      <c r="AF1129" s="19"/>
      <c r="AG1129"/>
      <c r="AH1129"/>
    </row>
    <row r="1130" spans="2:34">
      <c r="B1130"/>
      <c r="C1130"/>
      <c r="D1130" s="19"/>
      <c r="E1130" s="283"/>
      <c r="AE1130" s="19"/>
      <c r="AF1130" s="19"/>
      <c r="AG1130"/>
      <c r="AH1130"/>
    </row>
    <row r="1131" spans="2:34">
      <c r="B1131"/>
      <c r="C1131"/>
      <c r="D1131" s="19"/>
      <c r="E1131" s="283"/>
      <c r="AE1131" s="19"/>
      <c r="AF1131" s="19"/>
      <c r="AG1131"/>
      <c r="AH1131"/>
    </row>
    <row r="1132" spans="2:34">
      <c r="B1132"/>
      <c r="C1132"/>
      <c r="D1132" s="19"/>
      <c r="E1132" s="283"/>
      <c r="AE1132" s="19"/>
      <c r="AF1132" s="19"/>
      <c r="AG1132"/>
      <c r="AH1132"/>
    </row>
    <row r="1133" spans="2:34">
      <c r="B1133"/>
      <c r="C1133"/>
      <c r="D1133" s="19"/>
      <c r="E1133" s="283"/>
      <c r="AE1133" s="19"/>
      <c r="AF1133" s="19"/>
      <c r="AG1133"/>
      <c r="AH1133"/>
    </row>
    <row r="1134" spans="2:34">
      <c r="B1134"/>
      <c r="C1134"/>
      <c r="D1134" s="19"/>
      <c r="E1134" s="283"/>
      <c r="AE1134" s="19"/>
      <c r="AF1134" s="19"/>
      <c r="AG1134"/>
      <c r="AH1134"/>
    </row>
    <row r="1135" spans="2:34">
      <c r="B1135"/>
      <c r="C1135"/>
      <c r="D1135" s="19"/>
      <c r="E1135" s="283"/>
      <c r="AE1135" s="19"/>
      <c r="AF1135" s="19"/>
      <c r="AG1135"/>
      <c r="AH1135"/>
    </row>
    <row r="1136" spans="2:34">
      <c r="B1136"/>
      <c r="C1136"/>
      <c r="D1136" s="19"/>
      <c r="E1136" s="283"/>
      <c r="AE1136" s="19"/>
      <c r="AF1136" s="19"/>
      <c r="AG1136"/>
      <c r="AH1136"/>
    </row>
    <row r="1137" spans="2:34">
      <c r="B1137"/>
      <c r="C1137"/>
      <c r="D1137" s="19"/>
      <c r="E1137" s="283"/>
      <c r="AE1137" s="19"/>
      <c r="AF1137" s="19"/>
      <c r="AG1137"/>
      <c r="AH1137"/>
    </row>
    <row r="1138" spans="2:34">
      <c r="B1138"/>
      <c r="C1138"/>
      <c r="D1138" s="19"/>
      <c r="E1138" s="283"/>
      <c r="AE1138" s="19"/>
      <c r="AF1138" s="19"/>
      <c r="AG1138"/>
      <c r="AH1138"/>
    </row>
    <row r="1139" spans="2:34">
      <c r="B1139"/>
      <c r="C1139"/>
      <c r="D1139" s="19"/>
      <c r="E1139" s="283"/>
      <c r="AE1139" s="19"/>
      <c r="AF1139" s="19"/>
      <c r="AG1139"/>
      <c r="AH1139"/>
    </row>
    <row r="1140" spans="2:34">
      <c r="B1140"/>
      <c r="C1140"/>
      <c r="D1140" s="19"/>
      <c r="E1140" s="283"/>
      <c r="AE1140" s="19"/>
      <c r="AF1140" s="19"/>
      <c r="AG1140"/>
      <c r="AH1140"/>
    </row>
    <row r="1141" spans="2:34">
      <c r="B1141"/>
      <c r="C1141"/>
      <c r="D1141" s="19"/>
      <c r="E1141" s="283"/>
      <c r="AE1141" s="19"/>
      <c r="AF1141" s="19"/>
      <c r="AG1141"/>
      <c r="AH1141"/>
    </row>
    <row r="1142" spans="2:34">
      <c r="B1142"/>
      <c r="C1142"/>
      <c r="D1142" s="19"/>
      <c r="E1142" s="283"/>
      <c r="AE1142" s="19"/>
      <c r="AF1142" s="19"/>
      <c r="AG1142"/>
      <c r="AH1142"/>
    </row>
    <row r="1143" spans="2:34">
      <c r="B1143"/>
      <c r="C1143"/>
      <c r="D1143" s="19"/>
      <c r="E1143" s="283"/>
      <c r="AE1143" s="19"/>
      <c r="AF1143" s="19"/>
      <c r="AG1143"/>
      <c r="AH1143"/>
    </row>
    <row r="1144" spans="2:34">
      <c r="B1144"/>
      <c r="C1144"/>
      <c r="D1144" s="19"/>
      <c r="E1144" s="283"/>
      <c r="AE1144" s="19"/>
      <c r="AF1144" s="19"/>
      <c r="AG1144"/>
      <c r="AH1144"/>
    </row>
    <row r="1145" spans="2:34">
      <c r="B1145"/>
      <c r="C1145"/>
      <c r="D1145" s="19"/>
      <c r="E1145" s="283"/>
      <c r="AE1145" s="19"/>
      <c r="AF1145" s="19"/>
      <c r="AG1145"/>
      <c r="AH1145"/>
    </row>
    <row r="1146" spans="2:34">
      <c r="B1146"/>
      <c r="C1146"/>
      <c r="D1146" s="19"/>
      <c r="E1146" s="283"/>
      <c r="AE1146" s="19"/>
      <c r="AF1146" s="19"/>
      <c r="AG1146"/>
      <c r="AH1146"/>
    </row>
    <row r="1147" spans="2:34">
      <c r="B1147"/>
      <c r="C1147"/>
      <c r="D1147" s="19"/>
      <c r="E1147" s="283"/>
      <c r="AE1147" s="19"/>
      <c r="AF1147" s="19"/>
      <c r="AG1147"/>
      <c r="AH1147"/>
    </row>
    <row r="1148" spans="2:34">
      <c r="B1148"/>
      <c r="C1148"/>
      <c r="D1148" s="19"/>
      <c r="E1148" s="283"/>
      <c r="AE1148" s="19"/>
      <c r="AF1148" s="19"/>
      <c r="AG1148"/>
      <c r="AH1148"/>
    </row>
    <row r="1149" spans="2:34">
      <c r="B1149"/>
      <c r="C1149"/>
      <c r="D1149" s="19"/>
      <c r="E1149" s="283"/>
      <c r="AE1149" s="19"/>
      <c r="AF1149" s="19"/>
      <c r="AG1149"/>
      <c r="AH1149"/>
    </row>
    <row r="1150" spans="2:34">
      <c r="B1150"/>
      <c r="C1150"/>
      <c r="D1150" s="19"/>
      <c r="E1150" s="283"/>
      <c r="AE1150" s="19"/>
      <c r="AF1150" s="19"/>
      <c r="AG1150"/>
      <c r="AH1150"/>
    </row>
    <row r="1151" spans="2:34">
      <c r="B1151"/>
      <c r="C1151"/>
      <c r="D1151" s="19"/>
      <c r="E1151" s="283"/>
      <c r="AE1151" s="19"/>
      <c r="AF1151" s="19"/>
      <c r="AG1151"/>
      <c r="AH1151"/>
    </row>
    <row r="1152" spans="2:34">
      <c r="B1152"/>
      <c r="C1152"/>
      <c r="D1152" s="19"/>
      <c r="E1152" s="283"/>
      <c r="AE1152" s="19"/>
      <c r="AF1152" s="19"/>
      <c r="AG1152"/>
      <c r="AH1152"/>
    </row>
    <row r="1153" spans="2:34">
      <c r="B1153"/>
      <c r="C1153"/>
      <c r="D1153" s="19"/>
      <c r="E1153" s="283"/>
      <c r="AE1153" s="19"/>
      <c r="AF1153" s="19"/>
      <c r="AG1153"/>
      <c r="AH1153"/>
    </row>
    <row r="1154" spans="2:34">
      <c r="B1154"/>
      <c r="C1154"/>
      <c r="D1154" s="19"/>
      <c r="E1154" s="283"/>
      <c r="AE1154" s="19"/>
      <c r="AF1154" s="19"/>
      <c r="AG1154"/>
      <c r="AH1154"/>
    </row>
    <row r="1155" spans="2:34">
      <c r="B1155"/>
      <c r="C1155"/>
      <c r="D1155" s="19"/>
      <c r="E1155" s="283"/>
      <c r="AE1155" s="19"/>
      <c r="AF1155" s="19"/>
      <c r="AG1155"/>
      <c r="AH1155"/>
    </row>
    <row r="1156" spans="2:34">
      <c r="B1156"/>
      <c r="C1156"/>
      <c r="D1156" s="19"/>
      <c r="E1156" s="283"/>
      <c r="AE1156" s="19"/>
      <c r="AF1156" s="19"/>
      <c r="AG1156"/>
      <c r="AH1156"/>
    </row>
    <row r="1157" spans="2:34">
      <c r="B1157"/>
      <c r="C1157"/>
      <c r="D1157" s="19"/>
      <c r="E1157" s="283"/>
      <c r="AE1157" s="19"/>
      <c r="AF1157" s="19"/>
      <c r="AG1157"/>
      <c r="AH1157"/>
    </row>
    <row r="1158" spans="2:34">
      <c r="B1158"/>
      <c r="C1158"/>
      <c r="D1158" s="19"/>
      <c r="E1158" s="283"/>
      <c r="AE1158" s="19"/>
      <c r="AF1158" s="19"/>
      <c r="AG1158"/>
      <c r="AH1158"/>
    </row>
    <row r="1159" spans="2:34">
      <c r="B1159"/>
      <c r="C1159"/>
      <c r="D1159" s="19"/>
      <c r="E1159" s="283"/>
      <c r="AE1159" s="19"/>
      <c r="AF1159" s="19"/>
      <c r="AG1159"/>
      <c r="AH1159"/>
    </row>
    <row r="1160" spans="2:34">
      <c r="B1160"/>
      <c r="C1160"/>
      <c r="D1160" s="19"/>
      <c r="E1160" s="283"/>
      <c r="AE1160" s="19"/>
      <c r="AF1160" s="19"/>
      <c r="AG1160"/>
      <c r="AH1160"/>
    </row>
    <row r="1161" spans="2:34">
      <c r="B1161"/>
      <c r="C1161"/>
      <c r="D1161" s="19"/>
      <c r="E1161" s="283"/>
      <c r="AE1161" s="19"/>
      <c r="AF1161" s="19"/>
      <c r="AG1161"/>
      <c r="AH1161"/>
    </row>
    <row r="1162" spans="2:34">
      <c r="B1162"/>
      <c r="C1162"/>
      <c r="D1162" s="19"/>
      <c r="E1162" s="283"/>
      <c r="AE1162" s="19"/>
      <c r="AF1162" s="19"/>
      <c r="AG1162"/>
      <c r="AH1162"/>
    </row>
    <row r="1163" spans="2:34">
      <c r="B1163"/>
      <c r="C1163"/>
      <c r="D1163" s="19"/>
      <c r="E1163" s="283"/>
      <c r="AE1163" s="19"/>
      <c r="AF1163" s="19"/>
      <c r="AG1163"/>
      <c r="AH1163"/>
    </row>
    <row r="1164" spans="2:34">
      <c r="B1164"/>
      <c r="C1164"/>
      <c r="D1164" s="19"/>
      <c r="E1164" s="283"/>
      <c r="AE1164" s="19"/>
      <c r="AF1164" s="19"/>
      <c r="AG1164"/>
      <c r="AH1164"/>
    </row>
    <row r="1165" spans="2:34">
      <c r="B1165"/>
      <c r="C1165"/>
      <c r="D1165" s="19"/>
      <c r="E1165" s="283"/>
      <c r="AE1165" s="19"/>
      <c r="AF1165" s="19"/>
      <c r="AG1165"/>
      <c r="AH1165"/>
    </row>
    <row r="1166" spans="2:34">
      <c r="B1166"/>
      <c r="C1166"/>
      <c r="D1166" s="19"/>
      <c r="E1166" s="283"/>
      <c r="AE1166" s="19"/>
      <c r="AF1166" s="19"/>
      <c r="AG1166"/>
      <c r="AH1166"/>
    </row>
    <row r="1167" spans="2:34">
      <c r="B1167"/>
      <c r="C1167"/>
      <c r="D1167" s="19"/>
      <c r="E1167" s="283"/>
      <c r="AE1167" s="19"/>
      <c r="AF1167" s="19"/>
      <c r="AG1167"/>
      <c r="AH1167"/>
    </row>
    <row r="1168" spans="2:34">
      <c r="B1168"/>
      <c r="C1168"/>
      <c r="D1168" s="19"/>
      <c r="E1168" s="283"/>
      <c r="AE1168" s="19"/>
      <c r="AF1168" s="19"/>
      <c r="AG1168"/>
      <c r="AH1168"/>
    </row>
    <row r="1169" spans="2:34">
      <c r="B1169"/>
      <c r="C1169"/>
      <c r="D1169" s="19"/>
      <c r="E1169" s="283"/>
      <c r="AE1169" s="19"/>
      <c r="AF1169" s="19"/>
      <c r="AG1169"/>
      <c r="AH1169"/>
    </row>
    <row r="1170" spans="2:34">
      <c r="B1170"/>
      <c r="C1170"/>
      <c r="D1170" s="19"/>
      <c r="E1170" s="283"/>
      <c r="AE1170" s="19"/>
      <c r="AF1170" s="19"/>
      <c r="AG1170"/>
      <c r="AH1170"/>
    </row>
    <row r="1171" spans="2:34">
      <c r="B1171"/>
      <c r="C1171"/>
      <c r="D1171" s="19"/>
      <c r="E1171" s="283"/>
      <c r="AE1171" s="19"/>
      <c r="AF1171" s="19"/>
      <c r="AG1171"/>
      <c r="AH1171"/>
    </row>
    <row r="1172" spans="2:34">
      <c r="B1172"/>
      <c r="C1172"/>
      <c r="D1172" s="19"/>
      <c r="E1172" s="283"/>
      <c r="AE1172" s="19"/>
      <c r="AF1172" s="19"/>
      <c r="AG1172"/>
      <c r="AH1172"/>
    </row>
    <row r="1173" spans="2:34">
      <c r="B1173"/>
      <c r="C1173"/>
      <c r="D1173" s="19"/>
      <c r="E1173" s="283"/>
      <c r="AE1173" s="19"/>
      <c r="AF1173" s="19"/>
      <c r="AG1173"/>
      <c r="AH1173"/>
    </row>
    <row r="1174" spans="2:34">
      <c r="B1174"/>
      <c r="C1174"/>
      <c r="D1174" s="19"/>
      <c r="E1174" s="283"/>
      <c r="AE1174" s="19"/>
      <c r="AF1174" s="19"/>
      <c r="AG1174"/>
      <c r="AH1174"/>
    </row>
    <row r="1175" spans="2:34">
      <c r="B1175"/>
      <c r="C1175"/>
      <c r="D1175" s="19"/>
      <c r="E1175" s="283"/>
      <c r="AE1175" s="19"/>
      <c r="AF1175" s="19"/>
      <c r="AG1175"/>
      <c r="AH1175"/>
    </row>
    <row r="1176" spans="2:34">
      <c r="B1176"/>
      <c r="C1176"/>
      <c r="D1176" s="19"/>
      <c r="E1176" s="283"/>
      <c r="AE1176" s="19"/>
      <c r="AF1176" s="19"/>
      <c r="AG1176"/>
      <c r="AH1176"/>
    </row>
    <row r="1177" spans="2:34">
      <c r="B1177"/>
      <c r="C1177"/>
      <c r="D1177" s="19"/>
      <c r="E1177" s="283"/>
      <c r="AE1177" s="19"/>
      <c r="AF1177" s="19"/>
      <c r="AG1177"/>
      <c r="AH1177"/>
    </row>
    <row r="1178" spans="2:34">
      <c r="B1178"/>
      <c r="C1178"/>
      <c r="D1178" s="19"/>
      <c r="E1178" s="283"/>
      <c r="AE1178" s="19"/>
      <c r="AF1178" s="19"/>
      <c r="AG1178"/>
      <c r="AH1178"/>
    </row>
    <row r="1179" spans="2:34">
      <c r="B1179"/>
      <c r="C1179"/>
      <c r="D1179" s="19"/>
      <c r="E1179" s="283"/>
      <c r="AE1179" s="19"/>
      <c r="AF1179" s="19"/>
      <c r="AG1179"/>
      <c r="AH1179"/>
    </row>
    <row r="1180" spans="2:34">
      <c r="B1180"/>
      <c r="C1180"/>
      <c r="D1180" s="19"/>
      <c r="E1180" s="283"/>
      <c r="AE1180" s="19"/>
      <c r="AF1180" s="19"/>
      <c r="AG1180"/>
      <c r="AH1180"/>
    </row>
    <row r="1181" spans="2:34">
      <c r="B1181"/>
      <c r="C1181"/>
      <c r="D1181" s="19"/>
      <c r="E1181" s="283"/>
      <c r="AE1181" s="19"/>
      <c r="AF1181" s="19"/>
      <c r="AG1181"/>
      <c r="AH1181"/>
    </row>
    <row r="1182" spans="2:34">
      <c r="B1182"/>
      <c r="C1182"/>
      <c r="D1182" s="19"/>
      <c r="E1182" s="283"/>
      <c r="AE1182" s="19"/>
      <c r="AF1182" s="19"/>
      <c r="AG1182"/>
      <c r="AH1182"/>
    </row>
    <row r="1183" spans="2:34">
      <c r="B1183"/>
      <c r="C1183"/>
      <c r="D1183" s="19"/>
      <c r="E1183" s="283"/>
      <c r="AE1183" s="19"/>
      <c r="AF1183" s="19"/>
      <c r="AG1183"/>
      <c r="AH1183"/>
    </row>
    <row r="1184" spans="2:34">
      <c r="B1184"/>
      <c r="C1184"/>
      <c r="D1184" s="19"/>
      <c r="E1184" s="283"/>
      <c r="AE1184" s="19"/>
      <c r="AF1184" s="19"/>
      <c r="AG1184"/>
      <c r="AH1184"/>
    </row>
    <row r="1185" spans="2:34">
      <c r="B1185"/>
      <c r="C1185"/>
      <c r="D1185" s="19"/>
      <c r="E1185" s="283"/>
      <c r="AE1185" s="19"/>
      <c r="AF1185" s="19"/>
      <c r="AG1185"/>
      <c r="AH1185"/>
    </row>
    <row r="1186" spans="2:34">
      <c r="B1186"/>
      <c r="C1186"/>
      <c r="D1186" s="19"/>
      <c r="E1186" s="283"/>
      <c r="AE1186" s="19"/>
      <c r="AF1186" s="19"/>
      <c r="AG1186"/>
      <c r="AH1186"/>
    </row>
    <row r="1187" spans="2:34">
      <c r="B1187"/>
      <c r="C1187"/>
      <c r="D1187" s="19"/>
      <c r="E1187" s="283"/>
      <c r="AE1187" s="19"/>
      <c r="AF1187" s="19"/>
      <c r="AG1187"/>
      <c r="AH1187"/>
    </row>
    <row r="1188" spans="2:34">
      <c r="B1188"/>
      <c r="C1188"/>
      <c r="D1188" s="19"/>
      <c r="E1188" s="283"/>
      <c r="AE1188" s="19"/>
      <c r="AF1188" s="19"/>
      <c r="AG1188"/>
      <c r="AH1188"/>
    </row>
    <row r="1189" spans="2:34">
      <c r="B1189"/>
      <c r="C1189"/>
      <c r="D1189" s="19"/>
      <c r="E1189" s="283"/>
      <c r="AE1189" s="19"/>
      <c r="AF1189" s="19"/>
      <c r="AG1189"/>
      <c r="AH1189"/>
    </row>
    <row r="1190" spans="2:34">
      <c r="B1190"/>
      <c r="C1190"/>
      <c r="D1190" s="19"/>
      <c r="E1190" s="283"/>
      <c r="AE1190" s="19"/>
      <c r="AF1190" s="19"/>
      <c r="AG1190"/>
      <c r="AH1190"/>
    </row>
    <row r="1191" spans="2:34">
      <c r="B1191"/>
      <c r="C1191"/>
      <c r="D1191" s="19"/>
      <c r="E1191" s="283"/>
      <c r="AE1191" s="19"/>
      <c r="AF1191" s="19"/>
      <c r="AG1191"/>
      <c r="AH1191"/>
    </row>
    <row r="1192" spans="2:34">
      <c r="B1192"/>
      <c r="C1192"/>
      <c r="D1192" s="19"/>
      <c r="E1192" s="283"/>
      <c r="AE1192" s="19"/>
      <c r="AF1192" s="19"/>
      <c r="AG1192"/>
      <c r="AH1192"/>
    </row>
    <row r="1193" spans="2:34">
      <c r="B1193"/>
      <c r="C1193"/>
      <c r="D1193" s="19"/>
      <c r="E1193" s="283"/>
      <c r="AE1193" s="19"/>
      <c r="AF1193" s="19"/>
      <c r="AG1193"/>
      <c r="AH1193"/>
    </row>
    <row r="1194" spans="2:34">
      <c r="B1194"/>
      <c r="C1194"/>
      <c r="D1194" s="19"/>
      <c r="E1194" s="283"/>
      <c r="AE1194" s="19"/>
      <c r="AF1194" s="19"/>
      <c r="AG1194"/>
      <c r="AH1194"/>
    </row>
    <row r="1195" spans="2:34">
      <c r="B1195"/>
      <c r="C1195"/>
      <c r="D1195" s="19"/>
      <c r="E1195" s="283"/>
      <c r="AE1195" s="19"/>
      <c r="AF1195" s="19"/>
      <c r="AG1195"/>
      <c r="AH1195"/>
    </row>
    <row r="1196" spans="2:34">
      <c r="B1196"/>
      <c r="C1196"/>
      <c r="D1196" s="19"/>
      <c r="E1196" s="283"/>
      <c r="AE1196" s="19"/>
      <c r="AF1196" s="19"/>
      <c r="AG1196"/>
      <c r="AH1196"/>
    </row>
    <row r="1197" spans="2:34">
      <c r="B1197"/>
      <c r="C1197"/>
      <c r="D1197" s="19"/>
      <c r="E1197" s="283"/>
      <c r="AE1197" s="19"/>
      <c r="AF1197" s="19"/>
      <c r="AG1197"/>
      <c r="AH1197"/>
    </row>
    <row r="1198" spans="2:34">
      <c r="B1198"/>
      <c r="C1198"/>
      <c r="D1198" s="19"/>
      <c r="E1198" s="283"/>
      <c r="AE1198" s="19"/>
      <c r="AF1198" s="19"/>
      <c r="AG1198"/>
      <c r="AH1198"/>
    </row>
    <row r="1199" spans="2:34">
      <c r="B1199"/>
      <c r="C1199"/>
      <c r="D1199" s="19"/>
      <c r="E1199" s="283"/>
      <c r="AE1199" s="19"/>
      <c r="AF1199" s="19"/>
      <c r="AG1199"/>
      <c r="AH1199"/>
    </row>
    <row r="1200" spans="2:34">
      <c r="B1200"/>
      <c r="C1200"/>
      <c r="D1200" s="19"/>
      <c r="E1200" s="283"/>
      <c r="AE1200" s="19"/>
      <c r="AF1200" s="19"/>
      <c r="AG1200"/>
      <c r="AH1200"/>
    </row>
    <row r="1201" spans="2:34">
      <c r="B1201"/>
      <c r="C1201"/>
      <c r="D1201" s="19"/>
      <c r="E1201" s="283"/>
      <c r="AE1201" s="19"/>
      <c r="AF1201" s="19"/>
      <c r="AG1201"/>
      <c r="AH1201"/>
    </row>
    <row r="1202" spans="2:34">
      <c r="B1202"/>
      <c r="C1202"/>
      <c r="D1202" s="19"/>
      <c r="E1202" s="283"/>
      <c r="AE1202" s="19"/>
      <c r="AF1202" s="19"/>
      <c r="AG1202"/>
      <c r="AH1202"/>
    </row>
    <row r="1203" spans="2:34">
      <c r="B1203"/>
      <c r="C1203"/>
      <c r="D1203" s="19"/>
      <c r="E1203" s="283"/>
      <c r="AE1203" s="19"/>
      <c r="AF1203" s="19"/>
      <c r="AG1203"/>
      <c r="AH1203"/>
    </row>
    <row r="1204" spans="2:34">
      <c r="B1204"/>
      <c r="C1204"/>
      <c r="D1204" s="19"/>
      <c r="E1204" s="283"/>
      <c r="AE1204" s="19"/>
      <c r="AF1204" s="19"/>
      <c r="AG1204"/>
      <c r="AH1204"/>
    </row>
    <row r="1205" spans="2:34">
      <c r="B1205"/>
      <c r="C1205"/>
      <c r="D1205" s="19"/>
      <c r="E1205" s="283"/>
      <c r="AE1205" s="19"/>
      <c r="AF1205" s="19"/>
      <c r="AG1205"/>
      <c r="AH1205"/>
    </row>
    <row r="1206" spans="2:34">
      <c r="B1206"/>
      <c r="C1206"/>
      <c r="D1206" s="19"/>
      <c r="E1206" s="283"/>
      <c r="AE1206" s="19"/>
      <c r="AF1206" s="19"/>
      <c r="AG1206"/>
      <c r="AH1206"/>
    </row>
    <row r="1207" spans="2:34">
      <c r="B1207"/>
      <c r="C1207"/>
      <c r="D1207" s="19"/>
      <c r="E1207" s="283"/>
      <c r="AE1207" s="19"/>
      <c r="AF1207" s="19"/>
      <c r="AG1207"/>
      <c r="AH1207"/>
    </row>
    <row r="1208" spans="2:34">
      <c r="B1208"/>
      <c r="C1208"/>
      <c r="D1208" s="19"/>
      <c r="E1208" s="283"/>
      <c r="AE1208" s="19"/>
      <c r="AF1208" s="19"/>
      <c r="AG1208"/>
      <c r="AH1208"/>
    </row>
    <row r="1209" spans="2:34">
      <c r="B1209"/>
      <c r="C1209"/>
      <c r="D1209" s="19"/>
      <c r="E1209" s="283"/>
      <c r="AE1209" s="19"/>
      <c r="AF1209" s="19"/>
      <c r="AG1209"/>
      <c r="AH1209"/>
    </row>
    <row r="1210" spans="2:34">
      <c r="B1210"/>
      <c r="C1210"/>
      <c r="D1210" s="19"/>
      <c r="E1210" s="283"/>
      <c r="AE1210" s="19"/>
      <c r="AF1210" s="19"/>
      <c r="AG1210"/>
      <c r="AH1210"/>
    </row>
    <row r="1211" spans="2:34">
      <c r="B1211"/>
      <c r="C1211"/>
      <c r="D1211" s="19"/>
      <c r="E1211" s="283"/>
      <c r="AE1211" s="19"/>
      <c r="AF1211" s="19"/>
      <c r="AG1211"/>
      <c r="AH1211"/>
    </row>
    <row r="1212" spans="2:34">
      <c r="B1212"/>
      <c r="C1212"/>
      <c r="D1212" s="19"/>
      <c r="E1212" s="283"/>
      <c r="AE1212" s="19"/>
      <c r="AF1212" s="19"/>
      <c r="AG1212"/>
      <c r="AH1212"/>
    </row>
    <row r="1213" spans="2:34">
      <c r="B1213"/>
      <c r="C1213"/>
      <c r="D1213" s="19"/>
      <c r="E1213" s="283"/>
      <c r="AE1213" s="19"/>
      <c r="AF1213" s="19"/>
      <c r="AG1213"/>
      <c r="AH1213"/>
    </row>
    <row r="1214" spans="2:34">
      <c r="B1214"/>
      <c r="C1214"/>
      <c r="D1214" s="19"/>
      <c r="E1214" s="283"/>
      <c r="AE1214" s="19"/>
      <c r="AF1214" s="19"/>
      <c r="AG1214"/>
      <c r="AH1214"/>
    </row>
    <row r="1215" spans="2:34">
      <c r="B1215"/>
      <c r="C1215"/>
      <c r="D1215" s="19"/>
      <c r="E1215" s="283"/>
      <c r="AE1215" s="19"/>
      <c r="AF1215" s="19"/>
      <c r="AG1215"/>
      <c r="AH1215"/>
    </row>
    <row r="1216" spans="2:34">
      <c r="B1216"/>
      <c r="C1216"/>
      <c r="D1216" s="19"/>
      <c r="E1216" s="283"/>
      <c r="AE1216" s="19"/>
      <c r="AF1216" s="19"/>
      <c r="AG1216"/>
      <c r="AH1216"/>
    </row>
    <row r="1217" spans="2:34">
      <c r="B1217"/>
      <c r="C1217"/>
      <c r="D1217" s="19"/>
      <c r="E1217" s="283"/>
      <c r="AE1217" s="19"/>
      <c r="AF1217" s="19"/>
      <c r="AG1217"/>
      <c r="AH1217"/>
    </row>
    <row r="1218" spans="2:34">
      <c r="B1218"/>
      <c r="C1218"/>
      <c r="D1218" s="19"/>
      <c r="E1218" s="283"/>
      <c r="AE1218" s="19"/>
      <c r="AF1218" s="19"/>
      <c r="AG1218"/>
      <c r="AH1218"/>
    </row>
    <row r="1219" spans="2:34">
      <c r="B1219"/>
      <c r="C1219"/>
      <c r="D1219" s="19"/>
      <c r="E1219" s="283"/>
      <c r="AE1219" s="19"/>
      <c r="AF1219" s="19"/>
      <c r="AG1219"/>
      <c r="AH1219"/>
    </row>
    <row r="1220" spans="2:34">
      <c r="B1220"/>
      <c r="C1220"/>
      <c r="D1220" s="19"/>
      <c r="E1220" s="283"/>
      <c r="AE1220" s="19"/>
      <c r="AF1220" s="19"/>
      <c r="AG1220"/>
      <c r="AH1220"/>
    </row>
    <row r="1221" spans="2:34">
      <c r="B1221"/>
      <c r="C1221"/>
      <c r="D1221" s="19"/>
      <c r="E1221" s="283"/>
      <c r="AE1221" s="19"/>
      <c r="AF1221" s="19"/>
      <c r="AG1221"/>
      <c r="AH1221"/>
    </row>
    <row r="1222" spans="2:34">
      <c r="B1222"/>
      <c r="C1222"/>
      <c r="D1222" s="19"/>
      <c r="E1222" s="283"/>
      <c r="AE1222" s="19"/>
      <c r="AF1222" s="19"/>
      <c r="AG1222"/>
      <c r="AH1222"/>
    </row>
    <row r="1223" spans="2:34">
      <c r="B1223"/>
      <c r="C1223"/>
      <c r="D1223" s="19"/>
      <c r="E1223" s="283"/>
      <c r="AE1223" s="19"/>
      <c r="AF1223" s="19"/>
      <c r="AG1223"/>
      <c r="AH1223"/>
    </row>
    <row r="1224" spans="2:34">
      <c r="B1224"/>
      <c r="C1224"/>
      <c r="D1224" s="19"/>
      <c r="E1224" s="283"/>
      <c r="AE1224" s="19"/>
      <c r="AF1224" s="19"/>
      <c r="AG1224"/>
      <c r="AH1224"/>
    </row>
    <row r="1225" spans="2:34">
      <c r="B1225"/>
      <c r="C1225"/>
      <c r="D1225" s="19"/>
      <c r="E1225" s="283"/>
      <c r="AE1225" s="19"/>
      <c r="AF1225" s="19"/>
      <c r="AG1225"/>
      <c r="AH1225"/>
    </row>
    <row r="1226" spans="2:34">
      <c r="B1226"/>
      <c r="C1226"/>
      <c r="D1226" s="19"/>
      <c r="E1226" s="283"/>
      <c r="AE1226" s="19"/>
      <c r="AF1226" s="19"/>
      <c r="AG1226"/>
      <c r="AH1226"/>
    </row>
    <row r="1227" spans="2:34">
      <c r="B1227"/>
      <c r="C1227"/>
      <c r="D1227" s="19"/>
      <c r="E1227" s="283"/>
      <c r="AE1227" s="19"/>
      <c r="AF1227" s="19"/>
      <c r="AG1227"/>
      <c r="AH1227"/>
    </row>
    <row r="1228" spans="2:34">
      <c r="B1228"/>
      <c r="C1228"/>
      <c r="D1228" s="19"/>
      <c r="E1228" s="283"/>
      <c r="AE1228" s="19"/>
      <c r="AF1228" s="19"/>
      <c r="AG1228"/>
      <c r="AH1228"/>
    </row>
    <row r="1229" spans="2:34">
      <c r="B1229"/>
      <c r="C1229"/>
      <c r="D1229" s="19"/>
      <c r="E1229" s="283"/>
      <c r="AE1229" s="19"/>
      <c r="AF1229" s="19"/>
      <c r="AG1229"/>
      <c r="AH1229"/>
    </row>
    <row r="1230" spans="2:34">
      <c r="B1230"/>
      <c r="C1230"/>
      <c r="D1230" s="19"/>
      <c r="E1230" s="283"/>
      <c r="AE1230" s="19"/>
      <c r="AF1230" s="19"/>
      <c r="AG1230"/>
      <c r="AH1230"/>
    </row>
    <row r="1231" spans="2:34">
      <c r="B1231"/>
      <c r="C1231"/>
      <c r="D1231" s="19"/>
      <c r="E1231" s="283"/>
      <c r="AE1231" s="19"/>
      <c r="AF1231" s="19"/>
      <c r="AG1231"/>
      <c r="AH1231"/>
    </row>
    <row r="1232" spans="2:34">
      <c r="B1232"/>
      <c r="C1232"/>
      <c r="D1232" s="19"/>
      <c r="E1232" s="283"/>
      <c r="AE1232" s="19"/>
      <c r="AF1232" s="19"/>
      <c r="AG1232"/>
      <c r="AH1232"/>
    </row>
    <row r="1233" spans="2:34">
      <c r="B1233"/>
      <c r="C1233"/>
      <c r="D1233" s="19"/>
      <c r="E1233" s="283"/>
      <c r="AE1233" s="19"/>
      <c r="AF1233" s="19"/>
      <c r="AG1233"/>
      <c r="AH1233"/>
    </row>
    <row r="1234" spans="2:34">
      <c r="B1234"/>
      <c r="C1234"/>
      <c r="D1234" s="19"/>
      <c r="E1234" s="283"/>
      <c r="AE1234" s="19"/>
      <c r="AF1234" s="19"/>
      <c r="AG1234"/>
      <c r="AH1234"/>
    </row>
    <row r="1235" spans="2:34">
      <c r="B1235"/>
      <c r="C1235"/>
      <c r="D1235" s="19"/>
      <c r="E1235" s="283"/>
      <c r="AE1235" s="19"/>
      <c r="AF1235" s="19"/>
      <c r="AG1235"/>
      <c r="AH1235"/>
    </row>
    <row r="1236" spans="2:34">
      <c r="B1236"/>
      <c r="C1236"/>
      <c r="D1236" s="19"/>
      <c r="E1236" s="283"/>
      <c r="AE1236" s="19"/>
      <c r="AF1236" s="19"/>
      <c r="AG1236"/>
      <c r="AH1236"/>
    </row>
    <row r="1237" spans="2:34">
      <c r="B1237"/>
      <c r="C1237"/>
      <c r="D1237" s="19"/>
      <c r="E1237" s="283"/>
      <c r="AE1237" s="19"/>
      <c r="AF1237" s="19"/>
      <c r="AG1237"/>
      <c r="AH1237"/>
    </row>
    <row r="1238" spans="2:34">
      <c r="B1238"/>
      <c r="C1238"/>
      <c r="D1238" s="19"/>
      <c r="E1238" s="283"/>
      <c r="AE1238" s="19"/>
      <c r="AF1238" s="19"/>
      <c r="AG1238"/>
      <c r="AH1238"/>
    </row>
    <row r="1239" spans="2:34">
      <c r="B1239"/>
      <c r="C1239"/>
      <c r="D1239" s="19"/>
      <c r="E1239" s="283"/>
      <c r="AE1239" s="19"/>
      <c r="AF1239" s="19"/>
      <c r="AG1239"/>
      <c r="AH1239"/>
    </row>
    <row r="1240" spans="2:34">
      <c r="B1240"/>
      <c r="C1240"/>
      <c r="D1240" s="19"/>
      <c r="E1240" s="283"/>
      <c r="AE1240" s="19"/>
      <c r="AF1240" s="19"/>
      <c r="AG1240"/>
      <c r="AH1240"/>
    </row>
    <row r="1241" spans="2:34">
      <c r="B1241"/>
      <c r="C1241"/>
      <c r="D1241" s="19"/>
      <c r="E1241" s="283"/>
      <c r="AE1241" s="19"/>
      <c r="AF1241" s="19"/>
      <c r="AG1241"/>
      <c r="AH1241"/>
    </row>
    <row r="1242" spans="2:34">
      <c r="B1242"/>
      <c r="C1242"/>
      <c r="D1242" s="19"/>
      <c r="E1242" s="283"/>
      <c r="AE1242" s="19"/>
      <c r="AF1242" s="19"/>
      <c r="AG1242"/>
      <c r="AH1242"/>
    </row>
    <row r="1243" spans="2:34">
      <c r="B1243"/>
      <c r="C1243"/>
      <c r="D1243" s="19"/>
      <c r="E1243" s="283"/>
      <c r="AE1243" s="19"/>
      <c r="AF1243" s="19"/>
      <c r="AG1243"/>
      <c r="AH1243"/>
    </row>
    <row r="1244" spans="2:34">
      <c r="B1244"/>
      <c r="C1244"/>
      <c r="D1244" s="19"/>
      <c r="E1244" s="283"/>
      <c r="AE1244" s="19"/>
      <c r="AF1244" s="19"/>
      <c r="AG1244"/>
      <c r="AH1244"/>
    </row>
    <row r="1245" spans="2:34">
      <c r="B1245"/>
      <c r="C1245"/>
      <c r="D1245" s="19"/>
      <c r="E1245" s="283"/>
      <c r="AE1245" s="19"/>
      <c r="AF1245" s="19"/>
      <c r="AG1245"/>
      <c r="AH1245"/>
    </row>
    <row r="1246" spans="2:34">
      <c r="B1246"/>
      <c r="C1246"/>
      <c r="D1246" s="19"/>
      <c r="E1246" s="283"/>
      <c r="AE1246" s="19"/>
      <c r="AF1246" s="19"/>
      <c r="AG1246"/>
      <c r="AH1246"/>
    </row>
    <row r="1247" spans="2:34">
      <c r="B1247"/>
      <c r="C1247"/>
      <c r="D1247" s="19"/>
      <c r="E1247" s="283"/>
      <c r="AE1247" s="19"/>
      <c r="AF1247" s="19"/>
      <c r="AG1247"/>
      <c r="AH1247"/>
    </row>
    <row r="1248" spans="2:34">
      <c r="B1248"/>
      <c r="C1248"/>
      <c r="D1248" s="19"/>
      <c r="E1248" s="283"/>
      <c r="AE1248" s="19"/>
      <c r="AF1248" s="19"/>
      <c r="AG1248"/>
      <c r="AH1248"/>
    </row>
    <row r="1249" spans="2:34">
      <c r="B1249"/>
      <c r="C1249"/>
      <c r="D1249" s="19"/>
      <c r="E1249" s="283"/>
      <c r="AE1249" s="19"/>
      <c r="AF1249" s="19"/>
      <c r="AG1249"/>
      <c r="AH1249"/>
    </row>
    <row r="1250" spans="2:34">
      <c r="B1250"/>
      <c r="C1250"/>
      <c r="D1250" s="19"/>
      <c r="E1250" s="283"/>
      <c r="AE1250" s="19"/>
      <c r="AF1250" s="19"/>
      <c r="AG1250"/>
      <c r="AH1250"/>
    </row>
    <row r="1251" spans="2:34">
      <c r="B1251"/>
      <c r="C1251"/>
      <c r="D1251" s="19"/>
      <c r="E1251" s="283"/>
      <c r="AE1251" s="19"/>
      <c r="AF1251" s="19"/>
      <c r="AG1251"/>
      <c r="AH1251"/>
    </row>
    <row r="1252" spans="2:34">
      <c r="B1252"/>
      <c r="C1252"/>
      <c r="D1252" s="19"/>
      <c r="E1252" s="283"/>
      <c r="AE1252" s="19"/>
      <c r="AF1252" s="19"/>
      <c r="AG1252"/>
      <c r="AH1252"/>
    </row>
    <row r="1253" spans="2:34">
      <c r="B1253"/>
      <c r="C1253"/>
      <c r="D1253" s="19"/>
      <c r="E1253" s="283"/>
      <c r="AE1253" s="19"/>
      <c r="AF1253" s="19"/>
      <c r="AG1253"/>
      <c r="AH1253"/>
    </row>
    <row r="1254" spans="2:34">
      <c r="B1254"/>
      <c r="C1254"/>
      <c r="D1254" s="19"/>
      <c r="E1254" s="283"/>
      <c r="AE1254" s="19"/>
      <c r="AF1254" s="19"/>
      <c r="AG1254"/>
      <c r="AH1254"/>
    </row>
    <row r="1255" spans="2:34">
      <c r="B1255"/>
      <c r="C1255"/>
      <c r="D1255" s="19"/>
      <c r="E1255" s="283"/>
      <c r="AE1255" s="19"/>
      <c r="AF1255" s="19"/>
      <c r="AG1255"/>
      <c r="AH1255"/>
    </row>
    <row r="1256" spans="2:34">
      <c r="B1256"/>
      <c r="C1256"/>
      <c r="D1256" s="19"/>
      <c r="E1256" s="283"/>
      <c r="AE1256" s="19"/>
      <c r="AF1256" s="19"/>
      <c r="AG1256"/>
      <c r="AH1256"/>
    </row>
    <row r="1257" spans="2:34">
      <c r="B1257"/>
      <c r="C1257"/>
      <c r="D1257" s="19"/>
      <c r="E1257" s="283"/>
      <c r="AE1257" s="19"/>
      <c r="AF1257" s="19"/>
      <c r="AG1257"/>
      <c r="AH1257"/>
    </row>
    <row r="1258" spans="2:34">
      <c r="B1258"/>
      <c r="C1258"/>
      <c r="D1258" s="19"/>
      <c r="E1258" s="283"/>
      <c r="AE1258" s="19"/>
      <c r="AF1258" s="19"/>
      <c r="AG1258"/>
      <c r="AH1258"/>
    </row>
    <row r="1259" spans="2:34">
      <c r="B1259"/>
      <c r="C1259"/>
      <c r="D1259" s="19"/>
      <c r="E1259" s="283"/>
      <c r="AE1259" s="19"/>
      <c r="AF1259" s="19"/>
      <c r="AG1259"/>
      <c r="AH1259"/>
    </row>
    <row r="1260" spans="2:34">
      <c r="B1260"/>
      <c r="C1260"/>
      <c r="D1260" s="19"/>
      <c r="E1260" s="283"/>
      <c r="AE1260" s="19"/>
      <c r="AF1260" s="19"/>
      <c r="AG1260"/>
      <c r="AH1260"/>
    </row>
    <row r="1261" spans="2:34">
      <c r="B1261"/>
      <c r="C1261"/>
      <c r="D1261" s="19"/>
      <c r="E1261" s="283"/>
      <c r="AE1261" s="19"/>
      <c r="AF1261" s="19"/>
      <c r="AG1261"/>
      <c r="AH1261"/>
    </row>
    <row r="1262" spans="2:34">
      <c r="B1262"/>
      <c r="C1262"/>
      <c r="D1262" s="19"/>
      <c r="E1262" s="283"/>
      <c r="AE1262" s="19"/>
      <c r="AF1262" s="19"/>
      <c r="AG1262"/>
      <c r="AH1262"/>
    </row>
    <row r="1263" spans="2:34">
      <c r="B1263"/>
      <c r="C1263"/>
      <c r="D1263" s="19"/>
      <c r="E1263" s="283"/>
      <c r="AE1263" s="19"/>
      <c r="AF1263" s="19"/>
      <c r="AG1263"/>
      <c r="AH1263"/>
    </row>
    <row r="1264" spans="2:34">
      <c r="B1264"/>
      <c r="C1264"/>
      <c r="D1264" s="19"/>
      <c r="E1264" s="283"/>
      <c r="AE1264" s="19"/>
      <c r="AF1264" s="19"/>
      <c r="AG1264"/>
      <c r="AH1264"/>
    </row>
    <row r="1265" spans="2:34">
      <c r="B1265"/>
      <c r="C1265"/>
      <c r="D1265" s="19"/>
      <c r="E1265" s="283"/>
      <c r="AE1265" s="19"/>
      <c r="AF1265" s="19"/>
      <c r="AG1265"/>
      <c r="AH1265"/>
    </row>
    <row r="1266" spans="2:34">
      <c r="B1266"/>
      <c r="C1266"/>
      <c r="D1266" s="19"/>
      <c r="E1266" s="283"/>
      <c r="AE1266" s="19"/>
      <c r="AF1266" s="19"/>
      <c r="AG1266"/>
      <c r="AH1266"/>
    </row>
    <row r="1267" spans="2:34">
      <c r="B1267"/>
      <c r="C1267"/>
      <c r="D1267" s="19"/>
      <c r="E1267" s="283"/>
      <c r="AE1267" s="19"/>
      <c r="AF1267" s="19"/>
      <c r="AG1267"/>
      <c r="AH1267"/>
    </row>
    <row r="1268" spans="2:34">
      <c r="B1268"/>
      <c r="C1268"/>
      <c r="D1268" s="19"/>
      <c r="E1268" s="283"/>
      <c r="AE1268" s="19"/>
      <c r="AF1268" s="19"/>
      <c r="AG1268"/>
      <c r="AH1268"/>
    </row>
    <row r="1269" spans="2:34">
      <c r="B1269"/>
      <c r="C1269"/>
      <c r="D1269" s="19"/>
      <c r="E1269" s="283"/>
      <c r="AE1269" s="19"/>
      <c r="AF1269" s="19"/>
      <c r="AG1269"/>
      <c r="AH1269"/>
    </row>
    <row r="1270" spans="2:34">
      <c r="B1270"/>
      <c r="C1270"/>
      <c r="D1270" s="19"/>
      <c r="E1270" s="283"/>
      <c r="AE1270" s="19"/>
      <c r="AF1270" s="19"/>
      <c r="AG1270"/>
      <c r="AH1270"/>
    </row>
    <row r="1271" spans="2:34">
      <c r="B1271"/>
      <c r="C1271"/>
      <c r="D1271" s="19"/>
      <c r="E1271" s="283"/>
      <c r="AE1271" s="19"/>
      <c r="AF1271" s="19"/>
      <c r="AG1271"/>
      <c r="AH1271"/>
    </row>
    <row r="1272" spans="2:34">
      <c r="B1272"/>
      <c r="C1272"/>
      <c r="D1272" s="19"/>
      <c r="E1272" s="283"/>
      <c r="AE1272" s="19"/>
      <c r="AF1272" s="19"/>
      <c r="AG1272"/>
      <c r="AH1272"/>
    </row>
    <row r="1273" spans="2:34">
      <c r="B1273"/>
      <c r="C1273"/>
      <c r="D1273" s="19"/>
      <c r="E1273" s="283"/>
      <c r="AE1273" s="19"/>
      <c r="AF1273" s="19"/>
      <c r="AG1273"/>
      <c r="AH1273"/>
    </row>
    <row r="1274" spans="2:34">
      <c r="B1274"/>
      <c r="C1274"/>
      <c r="D1274" s="19"/>
      <c r="E1274" s="283"/>
      <c r="AE1274" s="19"/>
      <c r="AF1274" s="19"/>
      <c r="AG1274"/>
      <c r="AH1274"/>
    </row>
    <row r="1275" spans="2:34">
      <c r="B1275"/>
      <c r="C1275"/>
      <c r="D1275" s="19"/>
      <c r="E1275" s="283"/>
      <c r="AE1275" s="19"/>
      <c r="AF1275" s="19"/>
      <c r="AG1275"/>
      <c r="AH1275"/>
    </row>
    <row r="1276" spans="2:34">
      <c r="B1276"/>
      <c r="C1276"/>
      <c r="D1276" s="19"/>
      <c r="E1276" s="283"/>
      <c r="AE1276" s="19"/>
      <c r="AF1276" s="19"/>
      <c r="AG1276"/>
      <c r="AH1276"/>
    </row>
    <row r="1277" spans="2:34">
      <c r="B1277"/>
      <c r="C1277"/>
      <c r="D1277" s="19"/>
      <c r="E1277" s="283"/>
      <c r="AE1277" s="19"/>
      <c r="AF1277" s="19"/>
      <c r="AG1277"/>
      <c r="AH1277"/>
    </row>
    <row r="1278" spans="2:34">
      <c r="B1278"/>
      <c r="C1278"/>
      <c r="D1278" s="19"/>
      <c r="E1278" s="283"/>
      <c r="AE1278" s="19"/>
      <c r="AF1278" s="19"/>
      <c r="AG1278"/>
      <c r="AH1278"/>
    </row>
    <row r="1279" spans="2:34">
      <c r="B1279"/>
      <c r="C1279"/>
      <c r="D1279" s="19"/>
      <c r="E1279" s="283"/>
      <c r="AE1279" s="19"/>
      <c r="AF1279" s="19"/>
      <c r="AG1279"/>
      <c r="AH1279"/>
    </row>
    <row r="1280" spans="2:34">
      <c r="B1280"/>
      <c r="C1280"/>
      <c r="D1280" s="19"/>
      <c r="E1280" s="283"/>
      <c r="AE1280" s="19"/>
      <c r="AF1280" s="19"/>
      <c r="AG1280"/>
      <c r="AH1280"/>
    </row>
    <row r="1281" spans="2:34">
      <c r="B1281"/>
      <c r="C1281"/>
      <c r="D1281" s="19"/>
      <c r="E1281" s="283"/>
      <c r="AE1281" s="19"/>
      <c r="AF1281" s="19"/>
      <c r="AG1281"/>
      <c r="AH1281"/>
    </row>
    <row r="1282" spans="2:34">
      <c r="B1282"/>
      <c r="C1282"/>
      <c r="D1282" s="19"/>
      <c r="E1282" s="283"/>
      <c r="AE1282" s="19"/>
      <c r="AF1282" s="19"/>
      <c r="AG1282"/>
      <c r="AH1282"/>
    </row>
    <row r="1283" spans="2:34">
      <c r="B1283"/>
      <c r="C1283"/>
      <c r="D1283" s="19"/>
      <c r="E1283" s="283"/>
      <c r="AE1283" s="19"/>
      <c r="AF1283" s="19"/>
      <c r="AG1283"/>
      <c r="AH1283"/>
    </row>
    <row r="1284" spans="2:34">
      <c r="B1284"/>
      <c r="C1284"/>
      <c r="D1284" s="19"/>
      <c r="E1284" s="283"/>
      <c r="AE1284" s="19"/>
      <c r="AF1284" s="19"/>
      <c r="AG1284"/>
      <c r="AH1284"/>
    </row>
    <row r="1285" spans="2:34">
      <c r="B1285"/>
      <c r="C1285"/>
      <c r="D1285" s="19"/>
      <c r="E1285" s="283"/>
      <c r="AE1285" s="19"/>
      <c r="AF1285" s="19"/>
      <c r="AG1285"/>
      <c r="AH1285"/>
    </row>
    <row r="1286" spans="2:34">
      <c r="B1286"/>
      <c r="C1286"/>
      <c r="D1286" s="19"/>
      <c r="E1286" s="283"/>
      <c r="AE1286" s="19"/>
      <c r="AF1286" s="19"/>
      <c r="AG1286"/>
      <c r="AH1286"/>
    </row>
    <row r="1287" spans="2:34">
      <c r="B1287"/>
      <c r="C1287"/>
      <c r="D1287" s="19"/>
      <c r="E1287" s="283"/>
      <c r="AE1287" s="19"/>
      <c r="AF1287" s="19"/>
      <c r="AG1287"/>
      <c r="AH1287"/>
    </row>
    <row r="1288" spans="2:34">
      <c r="B1288"/>
      <c r="C1288"/>
      <c r="D1288" s="19"/>
      <c r="E1288" s="283"/>
      <c r="AE1288" s="19"/>
      <c r="AF1288" s="19"/>
      <c r="AG1288"/>
      <c r="AH1288"/>
    </row>
    <row r="1289" spans="2:34">
      <c r="B1289"/>
      <c r="C1289"/>
      <c r="D1289" s="19"/>
      <c r="E1289" s="283"/>
      <c r="AE1289" s="19"/>
      <c r="AF1289" s="19"/>
      <c r="AG1289"/>
      <c r="AH1289"/>
    </row>
    <row r="1290" spans="2:34">
      <c r="B1290"/>
      <c r="C1290"/>
      <c r="D1290" s="19"/>
      <c r="E1290" s="283"/>
      <c r="AE1290" s="19"/>
      <c r="AF1290" s="19"/>
      <c r="AG1290"/>
      <c r="AH1290"/>
    </row>
    <row r="1291" spans="2:34">
      <c r="B1291"/>
      <c r="C1291"/>
      <c r="D1291" s="19"/>
      <c r="E1291" s="283"/>
      <c r="AE1291" s="19"/>
      <c r="AF1291" s="19"/>
      <c r="AG1291"/>
      <c r="AH1291"/>
    </row>
    <row r="1292" spans="2:34">
      <c r="B1292"/>
      <c r="C1292"/>
      <c r="D1292" s="19"/>
      <c r="E1292" s="283"/>
      <c r="AE1292" s="19"/>
      <c r="AF1292" s="19"/>
      <c r="AG1292"/>
      <c r="AH1292"/>
    </row>
    <row r="1293" spans="2:34">
      <c r="B1293"/>
      <c r="C1293"/>
      <c r="D1293" s="19"/>
      <c r="E1293" s="283"/>
      <c r="AE1293" s="19"/>
      <c r="AF1293" s="19"/>
      <c r="AG1293"/>
      <c r="AH1293"/>
    </row>
    <row r="1294" spans="2:34">
      <c r="B1294"/>
      <c r="C1294"/>
      <c r="D1294" s="19"/>
      <c r="E1294" s="283"/>
      <c r="AE1294" s="19"/>
      <c r="AF1294" s="19"/>
      <c r="AG1294"/>
      <c r="AH1294"/>
    </row>
    <row r="1295" spans="2:34">
      <c r="B1295"/>
      <c r="C1295"/>
      <c r="D1295" s="19"/>
      <c r="E1295" s="283"/>
      <c r="AE1295" s="19"/>
      <c r="AF1295" s="19"/>
      <c r="AG1295"/>
      <c r="AH1295"/>
    </row>
    <row r="1296" spans="2:34">
      <c r="B1296"/>
      <c r="C1296"/>
      <c r="D1296" s="19"/>
      <c r="E1296" s="283"/>
      <c r="AE1296" s="19"/>
      <c r="AF1296" s="19"/>
      <c r="AG1296"/>
      <c r="AH1296"/>
    </row>
    <row r="1297" spans="2:34">
      <c r="B1297"/>
      <c r="C1297"/>
      <c r="D1297" s="19"/>
      <c r="E1297" s="283"/>
      <c r="AE1297" s="19"/>
      <c r="AF1297" s="19"/>
      <c r="AG1297"/>
      <c r="AH1297"/>
    </row>
    <row r="1298" spans="2:34">
      <c r="B1298"/>
      <c r="C1298"/>
      <c r="D1298" s="19"/>
      <c r="E1298" s="283"/>
      <c r="AE1298" s="19"/>
      <c r="AF1298" s="19"/>
      <c r="AG1298"/>
      <c r="AH1298"/>
    </row>
    <row r="1299" spans="2:34">
      <c r="B1299"/>
      <c r="C1299"/>
      <c r="D1299" s="19"/>
      <c r="E1299" s="283"/>
      <c r="AE1299" s="19"/>
      <c r="AF1299" s="19"/>
      <c r="AG1299"/>
      <c r="AH1299"/>
    </row>
    <row r="1300" spans="2:34">
      <c r="B1300"/>
      <c r="C1300"/>
      <c r="D1300" s="19"/>
      <c r="E1300" s="283"/>
      <c r="AE1300" s="19"/>
      <c r="AF1300" s="19"/>
      <c r="AG1300"/>
      <c r="AH1300"/>
    </row>
    <row r="1301" spans="2:34">
      <c r="B1301"/>
      <c r="C1301"/>
      <c r="D1301" s="19"/>
      <c r="E1301" s="283"/>
      <c r="AE1301" s="19"/>
      <c r="AF1301" s="19"/>
      <c r="AG1301"/>
      <c r="AH1301"/>
    </row>
    <row r="1302" spans="2:34">
      <c r="B1302"/>
      <c r="C1302"/>
      <c r="D1302" s="19"/>
      <c r="E1302" s="283"/>
      <c r="AE1302" s="19"/>
      <c r="AF1302" s="19"/>
      <c r="AG1302"/>
      <c r="AH1302"/>
    </row>
    <row r="1303" spans="2:34">
      <c r="B1303"/>
      <c r="C1303"/>
      <c r="D1303" s="19"/>
      <c r="E1303" s="283"/>
      <c r="AE1303" s="19"/>
      <c r="AF1303" s="19"/>
      <c r="AG1303"/>
      <c r="AH1303"/>
    </row>
    <row r="1304" spans="2:34">
      <c r="B1304"/>
      <c r="C1304"/>
      <c r="D1304" s="19"/>
      <c r="E1304" s="283"/>
      <c r="AE1304" s="19"/>
      <c r="AF1304" s="19"/>
      <c r="AG1304"/>
      <c r="AH1304"/>
    </row>
    <row r="1305" spans="2:34">
      <c r="B1305"/>
      <c r="C1305"/>
      <c r="D1305" s="19"/>
      <c r="E1305" s="283"/>
      <c r="AE1305" s="19"/>
      <c r="AF1305" s="19"/>
      <c r="AG1305"/>
      <c r="AH1305"/>
    </row>
    <row r="1306" spans="2:34">
      <c r="B1306"/>
      <c r="C1306"/>
      <c r="D1306" s="19"/>
      <c r="E1306" s="283"/>
      <c r="AE1306" s="19"/>
      <c r="AF1306" s="19"/>
      <c r="AG1306"/>
      <c r="AH1306"/>
    </row>
    <row r="1307" spans="2:34">
      <c r="B1307"/>
      <c r="C1307"/>
      <c r="D1307" s="19"/>
      <c r="E1307" s="283"/>
      <c r="AE1307" s="19"/>
      <c r="AF1307" s="19"/>
      <c r="AG1307"/>
      <c r="AH1307"/>
    </row>
    <row r="1308" spans="2:34">
      <c r="B1308"/>
      <c r="C1308"/>
      <c r="D1308" s="19"/>
      <c r="E1308" s="283"/>
      <c r="AE1308" s="19"/>
      <c r="AF1308" s="19"/>
      <c r="AG1308"/>
      <c r="AH1308"/>
    </row>
    <row r="1309" spans="2:34">
      <c r="B1309"/>
      <c r="C1309"/>
      <c r="D1309" s="19"/>
      <c r="E1309" s="283"/>
      <c r="AE1309" s="19"/>
      <c r="AF1309" s="19"/>
      <c r="AG1309"/>
      <c r="AH1309"/>
    </row>
    <row r="1310" spans="2:34">
      <c r="B1310"/>
      <c r="C1310"/>
      <c r="D1310" s="19"/>
      <c r="E1310" s="283"/>
      <c r="AE1310" s="19"/>
      <c r="AF1310" s="19"/>
      <c r="AG1310"/>
      <c r="AH1310"/>
    </row>
    <row r="1311" spans="2:34">
      <c r="B1311"/>
      <c r="C1311"/>
      <c r="D1311" s="19"/>
      <c r="E1311" s="283"/>
      <c r="AE1311" s="19"/>
      <c r="AF1311" s="19"/>
      <c r="AG1311"/>
      <c r="AH1311"/>
    </row>
    <row r="1312" spans="2:34">
      <c r="B1312"/>
      <c r="C1312"/>
      <c r="D1312" s="19"/>
      <c r="E1312" s="283"/>
      <c r="AE1312" s="19"/>
      <c r="AF1312" s="19"/>
      <c r="AG1312"/>
      <c r="AH1312"/>
    </row>
    <row r="1313" spans="2:34">
      <c r="B1313"/>
      <c r="C1313"/>
      <c r="D1313" s="19"/>
      <c r="E1313" s="283"/>
      <c r="AE1313" s="19"/>
      <c r="AF1313" s="19"/>
      <c r="AG1313"/>
      <c r="AH1313"/>
    </row>
    <row r="1314" spans="2:34">
      <c r="B1314"/>
      <c r="C1314"/>
      <c r="D1314" s="19"/>
      <c r="E1314" s="283"/>
      <c r="AE1314" s="19"/>
      <c r="AF1314" s="19"/>
      <c r="AG1314"/>
      <c r="AH1314"/>
    </row>
    <row r="1315" spans="2:34">
      <c r="B1315"/>
      <c r="C1315"/>
      <c r="D1315" s="19"/>
      <c r="E1315" s="283"/>
      <c r="AE1315" s="19"/>
      <c r="AF1315" s="19"/>
      <c r="AG1315"/>
      <c r="AH1315"/>
    </row>
    <row r="1316" spans="2:34">
      <c r="B1316"/>
      <c r="C1316"/>
      <c r="D1316" s="19"/>
      <c r="E1316" s="283"/>
      <c r="AE1316" s="19"/>
      <c r="AF1316" s="19"/>
      <c r="AG1316"/>
      <c r="AH1316"/>
    </row>
    <row r="1317" spans="2:34">
      <c r="B1317"/>
      <c r="C1317"/>
      <c r="D1317" s="19"/>
      <c r="E1317" s="283"/>
      <c r="AE1317" s="19"/>
      <c r="AF1317" s="19"/>
      <c r="AG1317"/>
      <c r="AH1317"/>
    </row>
    <row r="1318" spans="2:34">
      <c r="B1318"/>
      <c r="C1318"/>
      <c r="D1318" s="19"/>
      <c r="E1318" s="283"/>
      <c r="AE1318" s="19"/>
      <c r="AF1318" s="19"/>
      <c r="AG1318"/>
      <c r="AH1318"/>
    </row>
    <row r="1319" spans="2:34">
      <c r="B1319"/>
      <c r="C1319"/>
      <c r="D1319" s="19"/>
      <c r="E1319" s="283"/>
      <c r="AE1319" s="19"/>
      <c r="AF1319" s="19"/>
      <c r="AG1319"/>
      <c r="AH1319"/>
    </row>
    <row r="1320" spans="2:34">
      <c r="B1320"/>
      <c r="C1320"/>
      <c r="D1320" s="19"/>
      <c r="E1320" s="283"/>
      <c r="AE1320" s="19"/>
      <c r="AF1320" s="19"/>
      <c r="AG1320"/>
      <c r="AH1320"/>
    </row>
    <row r="1321" spans="2:34">
      <c r="B1321"/>
      <c r="C1321"/>
      <c r="D1321" s="19"/>
      <c r="E1321" s="283"/>
      <c r="AE1321" s="19"/>
      <c r="AF1321" s="19"/>
      <c r="AG1321"/>
      <c r="AH1321"/>
    </row>
    <row r="1322" spans="2:34">
      <c r="B1322"/>
      <c r="C1322"/>
      <c r="D1322" s="19"/>
      <c r="E1322" s="283"/>
      <c r="AE1322" s="19"/>
      <c r="AF1322" s="19"/>
      <c r="AG1322"/>
      <c r="AH1322"/>
    </row>
    <row r="1323" spans="2:34">
      <c r="B1323"/>
      <c r="C1323"/>
      <c r="D1323" s="19"/>
      <c r="E1323" s="283"/>
      <c r="AE1323" s="19"/>
      <c r="AF1323" s="19"/>
      <c r="AG1323"/>
      <c r="AH1323"/>
    </row>
    <row r="1324" spans="2:34">
      <c r="B1324"/>
      <c r="C1324"/>
      <c r="D1324" s="19"/>
      <c r="E1324" s="283"/>
      <c r="AE1324" s="19"/>
      <c r="AF1324" s="19"/>
      <c r="AG1324"/>
      <c r="AH1324"/>
    </row>
    <row r="1325" spans="2:34">
      <c r="B1325"/>
      <c r="C1325"/>
      <c r="D1325" s="19"/>
      <c r="E1325" s="283"/>
      <c r="AE1325" s="19"/>
      <c r="AF1325" s="19"/>
      <c r="AG1325"/>
      <c r="AH1325"/>
    </row>
    <row r="1326" spans="2:34">
      <c r="B1326"/>
      <c r="C1326"/>
      <c r="D1326" s="19"/>
      <c r="E1326" s="283"/>
      <c r="AE1326" s="19"/>
      <c r="AF1326" s="19"/>
      <c r="AG1326"/>
      <c r="AH1326"/>
    </row>
    <row r="1327" spans="2:34">
      <c r="B1327"/>
      <c r="C1327"/>
      <c r="D1327" s="19"/>
      <c r="E1327" s="283"/>
      <c r="AE1327" s="19"/>
      <c r="AF1327" s="19"/>
      <c r="AG1327"/>
      <c r="AH1327"/>
    </row>
    <row r="1328" spans="2:34">
      <c r="B1328"/>
      <c r="C1328"/>
      <c r="D1328" s="19"/>
      <c r="E1328" s="283"/>
      <c r="AE1328" s="19"/>
      <c r="AF1328" s="19"/>
      <c r="AG1328"/>
      <c r="AH1328"/>
    </row>
    <row r="1329" spans="2:34">
      <c r="B1329"/>
      <c r="C1329"/>
      <c r="D1329" s="19"/>
      <c r="E1329" s="283"/>
      <c r="AE1329" s="19"/>
      <c r="AF1329" s="19"/>
      <c r="AG1329"/>
      <c r="AH1329"/>
    </row>
    <row r="1330" spans="2:34">
      <c r="B1330"/>
      <c r="C1330"/>
      <c r="D1330" s="19"/>
      <c r="E1330" s="283"/>
      <c r="AE1330" s="19"/>
      <c r="AF1330" s="19"/>
      <c r="AG1330"/>
      <c r="AH1330"/>
    </row>
    <row r="1331" spans="2:34">
      <c r="B1331"/>
      <c r="C1331"/>
      <c r="D1331" s="19"/>
      <c r="E1331" s="283"/>
      <c r="AE1331" s="19"/>
      <c r="AF1331" s="19"/>
      <c r="AG1331"/>
      <c r="AH1331"/>
    </row>
    <row r="1332" spans="2:34">
      <c r="B1332"/>
      <c r="C1332"/>
      <c r="D1332" s="19"/>
      <c r="E1332" s="283"/>
      <c r="AE1332" s="19"/>
      <c r="AF1332" s="19"/>
      <c r="AG1332"/>
      <c r="AH1332"/>
    </row>
    <row r="1333" spans="2:34">
      <c r="B1333"/>
      <c r="C1333"/>
      <c r="D1333" s="19"/>
      <c r="E1333" s="283"/>
      <c r="AE1333" s="19"/>
      <c r="AF1333" s="19"/>
      <c r="AG1333"/>
      <c r="AH1333"/>
    </row>
    <row r="1334" spans="2:34">
      <c r="B1334"/>
      <c r="C1334"/>
      <c r="D1334" s="19"/>
      <c r="E1334" s="283"/>
      <c r="AE1334" s="19"/>
      <c r="AF1334" s="19"/>
      <c r="AG1334"/>
      <c r="AH1334"/>
    </row>
    <row r="1335" spans="2:34">
      <c r="B1335"/>
      <c r="C1335"/>
      <c r="D1335" s="19"/>
      <c r="E1335" s="283"/>
      <c r="AE1335" s="19"/>
      <c r="AF1335" s="19"/>
      <c r="AG1335"/>
      <c r="AH1335"/>
    </row>
    <row r="1336" spans="2:34">
      <c r="B1336"/>
      <c r="C1336"/>
      <c r="D1336" s="19"/>
      <c r="E1336" s="283"/>
      <c r="AE1336" s="19"/>
      <c r="AF1336" s="19"/>
      <c r="AG1336"/>
      <c r="AH1336"/>
    </row>
    <row r="1337" spans="2:34">
      <c r="B1337"/>
      <c r="C1337"/>
      <c r="D1337" s="19"/>
      <c r="E1337" s="283"/>
      <c r="AE1337" s="19"/>
      <c r="AF1337" s="19"/>
      <c r="AG1337"/>
      <c r="AH1337"/>
    </row>
    <row r="1338" spans="2:34">
      <c r="B1338"/>
      <c r="C1338"/>
      <c r="D1338" s="19"/>
      <c r="E1338" s="283"/>
      <c r="AE1338" s="19"/>
      <c r="AF1338" s="19"/>
      <c r="AG1338"/>
      <c r="AH1338"/>
    </row>
    <row r="1339" spans="2:34">
      <c r="B1339"/>
      <c r="C1339"/>
      <c r="D1339" s="19"/>
      <c r="E1339" s="283"/>
      <c r="AE1339" s="19"/>
      <c r="AF1339" s="19"/>
      <c r="AG1339"/>
      <c r="AH1339"/>
    </row>
    <row r="1340" spans="2:34">
      <c r="B1340"/>
      <c r="C1340"/>
      <c r="D1340" s="19"/>
      <c r="E1340" s="283"/>
      <c r="AE1340" s="19"/>
      <c r="AF1340" s="19"/>
      <c r="AG1340"/>
      <c r="AH1340"/>
    </row>
    <row r="1341" spans="2:34">
      <c r="B1341"/>
      <c r="C1341"/>
      <c r="D1341" s="19"/>
      <c r="E1341" s="283"/>
      <c r="AE1341" s="19"/>
      <c r="AF1341" s="19"/>
      <c r="AG1341"/>
      <c r="AH1341"/>
    </row>
    <row r="1342" spans="2:34">
      <c r="B1342"/>
      <c r="C1342"/>
      <c r="D1342" s="19"/>
      <c r="E1342" s="283"/>
      <c r="AE1342" s="19"/>
      <c r="AF1342" s="19"/>
      <c r="AG1342"/>
      <c r="AH1342"/>
    </row>
    <row r="1343" spans="2:34">
      <c r="B1343"/>
      <c r="C1343"/>
      <c r="D1343" s="19"/>
      <c r="E1343" s="283"/>
      <c r="AE1343" s="19"/>
      <c r="AF1343" s="19"/>
      <c r="AG1343"/>
      <c r="AH1343"/>
    </row>
    <row r="1344" spans="2:34">
      <c r="B1344"/>
      <c r="C1344"/>
      <c r="D1344" s="19"/>
      <c r="E1344" s="283"/>
      <c r="AE1344" s="19"/>
      <c r="AF1344" s="19"/>
      <c r="AG1344"/>
      <c r="AH1344"/>
    </row>
    <row r="1345" spans="2:34">
      <c r="B1345"/>
      <c r="C1345"/>
      <c r="D1345" s="19"/>
      <c r="E1345" s="283"/>
      <c r="AE1345" s="19"/>
      <c r="AF1345" s="19"/>
      <c r="AG1345"/>
      <c r="AH1345"/>
    </row>
    <row r="1346" spans="2:34">
      <c r="B1346"/>
      <c r="C1346"/>
      <c r="D1346" s="19"/>
      <c r="E1346" s="283"/>
      <c r="AE1346" s="19"/>
      <c r="AF1346" s="19"/>
      <c r="AG1346"/>
      <c r="AH1346"/>
    </row>
    <row r="1347" spans="2:34">
      <c r="B1347"/>
      <c r="C1347"/>
      <c r="D1347" s="19"/>
      <c r="E1347" s="283"/>
      <c r="AE1347" s="19"/>
      <c r="AF1347" s="19"/>
      <c r="AG1347"/>
      <c r="AH1347"/>
    </row>
    <row r="1348" spans="2:34">
      <c r="B1348"/>
      <c r="C1348"/>
      <c r="D1348" s="19"/>
      <c r="E1348" s="283"/>
      <c r="AE1348" s="19"/>
      <c r="AF1348" s="19"/>
      <c r="AG1348"/>
      <c r="AH1348"/>
    </row>
    <row r="1349" spans="2:34">
      <c r="B1349"/>
      <c r="C1349"/>
      <c r="D1349" s="19"/>
      <c r="E1349" s="283"/>
      <c r="AE1349" s="19"/>
      <c r="AF1349" s="19"/>
      <c r="AG1349"/>
      <c r="AH1349"/>
    </row>
    <row r="1350" spans="2:34">
      <c r="B1350"/>
      <c r="C1350"/>
      <c r="D1350" s="19"/>
      <c r="E1350" s="283"/>
      <c r="AE1350" s="19"/>
      <c r="AF1350" s="19"/>
      <c r="AG1350"/>
      <c r="AH1350"/>
    </row>
    <row r="1351" spans="2:34">
      <c r="B1351"/>
      <c r="C1351"/>
      <c r="D1351" s="19"/>
      <c r="E1351" s="283"/>
      <c r="AE1351" s="19"/>
      <c r="AF1351" s="19"/>
      <c r="AG1351"/>
      <c r="AH1351"/>
    </row>
    <row r="1352" spans="2:34">
      <c r="B1352"/>
      <c r="C1352"/>
      <c r="D1352" s="19"/>
      <c r="E1352" s="283"/>
      <c r="AE1352" s="19"/>
      <c r="AF1352" s="19"/>
      <c r="AG1352"/>
      <c r="AH1352"/>
    </row>
    <row r="1353" spans="2:34">
      <c r="B1353"/>
      <c r="C1353"/>
      <c r="D1353" s="19"/>
      <c r="E1353" s="283"/>
      <c r="AE1353" s="19"/>
      <c r="AF1353" s="19"/>
      <c r="AG1353"/>
      <c r="AH1353"/>
    </row>
    <row r="1354" spans="2:34">
      <c r="B1354"/>
      <c r="C1354"/>
      <c r="D1354" s="19"/>
      <c r="E1354" s="283"/>
      <c r="AE1354" s="19"/>
      <c r="AF1354" s="19"/>
      <c r="AG1354"/>
      <c r="AH1354"/>
    </row>
    <row r="1355" spans="2:34">
      <c r="B1355"/>
      <c r="C1355"/>
      <c r="D1355" s="19"/>
      <c r="E1355" s="283"/>
      <c r="AE1355" s="19"/>
      <c r="AF1355" s="19"/>
      <c r="AG1355"/>
      <c r="AH1355"/>
    </row>
    <row r="1356" spans="2:34">
      <c r="B1356"/>
      <c r="C1356"/>
      <c r="D1356" s="19"/>
      <c r="E1356" s="283"/>
      <c r="AE1356" s="19"/>
      <c r="AF1356" s="19"/>
      <c r="AG1356"/>
      <c r="AH1356"/>
    </row>
    <row r="1357" spans="2:34">
      <c r="B1357"/>
      <c r="C1357"/>
      <c r="D1357" s="19"/>
      <c r="E1357" s="283"/>
      <c r="AE1357" s="19"/>
      <c r="AF1357" s="19"/>
      <c r="AG1357"/>
      <c r="AH1357"/>
    </row>
    <row r="1358" spans="2:34">
      <c r="B1358"/>
      <c r="C1358"/>
      <c r="D1358" s="19"/>
      <c r="E1358" s="283"/>
      <c r="AE1358" s="19"/>
      <c r="AF1358" s="19"/>
      <c r="AG1358"/>
      <c r="AH1358"/>
    </row>
    <row r="1359" spans="2:34">
      <c r="B1359"/>
      <c r="C1359"/>
      <c r="D1359" s="19"/>
      <c r="E1359" s="283"/>
      <c r="AE1359" s="19"/>
      <c r="AF1359" s="19"/>
      <c r="AG1359"/>
      <c r="AH1359"/>
    </row>
    <row r="1360" spans="2:34">
      <c r="B1360"/>
      <c r="C1360"/>
      <c r="D1360" s="19"/>
      <c r="E1360" s="283"/>
      <c r="AE1360" s="19"/>
      <c r="AF1360" s="19"/>
      <c r="AG1360"/>
      <c r="AH1360"/>
    </row>
    <row r="1361" spans="2:34">
      <c r="B1361"/>
      <c r="C1361"/>
      <c r="D1361" s="19"/>
      <c r="E1361" s="283"/>
      <c r="AE1361" s="19"/>
      <c r="AF1361" s="19"/>
      <c r="AG1361"/>
      <c r="AH1361"/>
    </row>
    <row r="1362" spans="2:34">
      <c r="B1362"/>
      <c r="C1362"/>
      <c r="D1362" s="19"/>
      <c r="E1362" s="283"/>
      <c r="AE1362" s="19"/>
      <c r="AF1362" s="19"/>
      <c r="AG1362"/>
      <c r="AH1362"/>
    </row>
    <row r="1363" spans="2:34">
      <c r="B1363"/>
      <c r="C1363"/>
      <c r="D1363" s="19"/>
      <c r="E1363" s="283"/>
      <c r="AE1363" s="19"/>
      <c r="AF1363" s="19"/>
      <c r="AG1363"/>
      <c r="AH1363"/>
    </row>
    <row r="1364" spans="2:34">
      <c r="B1364"/>
      <c r="C1364"/>
      <c r="D1364" s="19"/>
      <c r="E1364" s="283"/>
      <c r="AE1364" s="19"/>
      <c r="AF1364" s="19"/>
      <c r="AG1364"/>
      <c r="AH1364"/>
    </row>
    <row r="1365" spans="2:34">
      <c r="B1365"/>
      <c r="C1365"/>
      <c r="D1365" s="19"/>
      <c r="E1365" s="283"/>
      <c r="AE1365" s="19"/>
      <c r="AF1365" s="19"/>
      <c r="AG1365"/>
      <c r="AH1365"/>
    </row>
    <row r="1366" spans="2:34">
      <c r="B1366"/>
      <c r="C1366"/>
      <c r="D1366" s="19"/>
      <c r="E1366" s="283"/>
      <c r="AE1366" s="19"/>
      <c r="AF1366" s="19"/>
      <c r="AG1366"/>
      <c r="AH1366"/>
    </row>
    <row r="1367" spans="2:34">
      <c r="B1367"/>
      <c r="C1367"/>
      <c r="D1367" s="19"/>
      <c r="E1367" s="283"/>
      <c r="AE1367" s="19"/>
      <c r="AF1367" s="19"/>
      <c r="AG1367"/>
      <c r="AH1367"/>
    </row>
    <row r="1368" spans="2:34">
      <c r="B1368"/>
      <c r="C1368"/>
      <c r="D1368" s="19"/>
      <c r="E1368" s="283"/>
      <c r="AE1368" s="19"/>
      <c r="AF1368" s="19"/>
      <c r="AG1368"/>
      <c r="AH1368"/>
    </row>
    <row r="1369" spans="2:34">
      <c r="B1369"/>
      <c r="C1369"/>
      <c r="D1369" s="19"/>
      <c r="E1369" s="283"/>
      <c r="AE1369" s="19"/>
      <c r="AF1369" s="19"/>
      <c r="AG1369"/>
      <c r="AH1369"/>
    </row>
    <row r="1370" spans="2:34">
      <c r="B1370"/>
      <c r="C1370"/>
      <c r="D1370" s="19"/>
      <c r="E1370" s="283"/>
      <c r="AE1370" s="19"/>
      <c r="AF1370" s="19"/>
      <c r="AG1370"/>
      <c r="AH1370"/>
    </row>
    <row r="1371" spans="2:34">
      <c r="B1371"/>
      <c r="C1371"/>
      <c r="D1371" s="19"/>
      <c r="E1371" s="283"/>
      <c r="AE1371" s="19"/>
      <c r="AF1371" s="19"/>
      <c r="AG1371"/>
      <c r="AH1371"/>
    </row>
    <row r="1372" spans="2:34">
      <c r="B1372"/>
      <c r="C1372"/>
      <c r="D1372" s="19"/>
      <c r="E1372" s="283"/>
      <c r="AE1372" s="19"/>
      <c r="AF1372" s="19"/>
      <c r="AG1372"/>
      <c r="AH1372"/>
    </row>
    <row r="1373" spans="2:34">
      <c r="B1373"/>
      <c r="C1373"/>
      <c r="D1373" s="19"/>
      <c r="E1373" s="283"/>
      <c r="AE1373" s="19"/>
      <c r="AF1373" s="19"/>
      <c r="AG1373"/>
      <c r="AH1373"/>
    </row>
    <row r="1374" spans="2:34">
      <c r="B1374"/>
      <c r="C1374"/>
      <c r="D1374" s="19"/>
      <c r="E1374" s="283"/>
      <c r="AE1374" s="19"/>
      <c r="AF1374" s="19"/>
      <c r="AG1374"/>
      <c r="AH1374"/>
    </row>
    <row r="1375" spans="2:34">
      <c r="B1375"/>
      <c r="C1375"/>
      <c r="D1375" s="19"/>
      <c r="E1375" s="283"/>
      <c r="AE1375" s="19"/>
      <c r="AF1375" s="19"/>
      <c r="AG1375"/>
      <c r="AH1375"/>
    </row>
    <row r="1376" spans="2:34">
      <c r="B1376"/>
      <c r="C1376"/>
      <c r="D1376" s="19"/>
      <c r="E1376" s="283"/>
      <c r="AE1376" s="19"/>
      <c r="AF1376" s="19"/>
      <c r="AG1376"/>
      <c r="AH1376"/>
    </row>
    <row r="1377" spans="2:34">
      <c r="B1377"/>
      <c r="C1377"/>
      <c r="D1377" s="19"/>
      <c r="E1377" s="283"/>
      <c r="AE1377" s="19"/>
      <c r="AF1377" s="19"/>
      <c r="AG1377"/>
      <c r="AH1377"/>
    </row>
    <row r="1378" spans="2:34">
      <c r="B1378"/>
      <c r="C1378"/>
      <c r="D1378" s="19"/>
      <c r="E1378" s="283"/>
      <c r="AE1378" s="19"/>
      <c r="AF1378" s="19"/>
      <c r="AG1378"/>
      <c r="AH1378"/>
    </row>
    <row r="1379" spans="2:34">
      <c r="B1379"/>
      <c r="C1379"/>
      <c r="D1379" s="19"/>
      <c r="E1379" s="283"/>
      <c r="AE1379" s="19"/>
      <c r="AF1379" s="19"/>
      <c r="AG1379"/>
      <c r="AH1379"/>
    </row>
    <row r="1380" spans="2:34">
      <c r="B1380"/>
      <c r="C1380"/>
      <c r="D1380" s="19"/>
      <c r="E1380" s="283"/>
      <c r="AE1380" s="19"/>
      <c r="AF1380" s="19"/>
      <c r="AG1380"/>
      <c r="AH1380"/>
    </row>
    <row r="1381" spans="2:34">
      <c r="B1381"/>
      <c r="C1381"/>
      <c r="D1381" s="19"/>
      <c r="E1381" s="283"/>
      <c r="AE1381" s="19"/>
      <c r="AF1381" s="19"/>
      <c r="AG1381"/>
      <c r="AH1381"/>
    </row>
    <row r="1382" spans="2:34">
      <c r="B1382"/>
      <c r="C1382"/>
      <c r="D1382" s="19"/>
      <c r="E1382" s="283"/>
      <c r="AE1382" s="19"/>
      <c r="AF1382" s="19"/>
      <c r="AG1382"/>
      <c r="AH1382"/>
    </row>
    <row r="1383" spans="2:34">
      <c r="B1383"/>
      <c r="C1383"/>
      <c r="D1383" s="19"/>
      <c r="E1383" s="283"/>
      <c r="AE1383" s="19"/>
      <c r="AF1383" s="19"/>
      <c r="AG1383"/>
      <c r="AH1383"/>
    </row>
    <row r="1384" spans="2:34">
      <c r="B1384"/>
      <c r="C1384"/>
      <c r="D1384" s="19"/>
      <c r="E1384" s="283"/>
      <c r="AE1384" s="19"/>
      <c r="AF1384" s="19"/>
      <c r="AG1384"/>
      <c r="AH1384"/>
    </row>
    <row r="1385" spans="2:34">
      <c r="B1385"/>
      <c r="C1385"/>
      <c r="D1385" s="19"/>
      <c r="E1385" s="283"/>
      <c r="AE1385" s="19"/>
      <c r="AF1385" s="19"/>
      <c r="AG1385"/>
      <c r="AH1385"/>
    </row>
    <row r="1386" spans="2:34">
      <c r="B1386"/>
      <c r="C1386"/>
      <c r="D1386" s="19"/>
      <c r="E1386" s="283"/>
      <c r="AE1386" s="19"/>
      <c r="AF1386" s="19"/>
      <c r="AG1386"/>
      <c r="AH1386"/>
    </row>
    <row r="1387" spans="2:34">
      <c r="B1387"/>
      <c r="C1387"/>
      <c r="D1387" s="19"/>
      <c r="E1387" s="283"/>
      <c r="AE1387" s="19"/>
      <c r="AF1387" s="19"/>
      <c r="AG1387"/>
      <c r="AH1387"/>
    </row>
    <row r="1388" spans="2:34">
      <c r="B1388"/>
      <c r="C1388"/>
      <c r="D1388" s="19"/>
      <c r="E1388" s="283"/>
      <c r="AE1388" s="19"/>
      <c r="AF1388" s="19"/>
      <c r="AG1388"/>
      <c r="AH1388"/>
    </row>
    <row r="1389" spans="2:34">
      <c r="B1389"/>
      <c r="C1389"/>
      <c r="D1389" s="19"/>
      <c r="E1389" s="283"/>
      <c r="AE1389" s="19"/>
      <c r="AF1389" s="19"/>
      <c r="AG1389"/>
      <c r="AH1389"/>
    </row>
    <row r="1390" spans="2:34">
      <c r="B1390"/>
      <c r="C1390"/>
      <c r="D1390" s="19"/>
      <c r="E1390" s="283"/>
      <c r="AE1390" s="19"/>
      <c r="AF1390" s="19"/>
      <c r="AG1390"/>
      <c r="AH1390"/>
    </row>
    <row r="1391" spans="2:34">
      <c r="B1391"/>
      <c r="C1391"/>
      <c r="D1391" s="19"/>
      <c r="E1391" s="283"/>
      <c r="AE1391" s="19"/>
      <c r="AF1391" s="19"/>
      <c r="AG1391"/>
      <c r="AH1391"/>
    </row>
    <row r="1392" spans="2:34">
      <c r="B1392"/>
      <c r="C1392"/>
      <c r="D1392" s="19"/>
      <c r="E1392" s="283"/>
      <c r="AE1392" s="19"/>
      <c r="AF1392" s="19"/>
      <c r="AG1392"/>
      <c r="AH1392"/>
    </row>
    <row r="1393" spans="2:34">
      <c r="B1393"/>
      <c r="C1393"/>
      <c r="D1393" s="19"/>
      <c r="E1393" s="283"/>
      <c r="AE1393" s="19"/>
      <c r="AF1393" s="19"/>
      <c r="AG1393"/>
      <c r="AH1393"/>
    </row>
    <row r="1394" spans="2:34">
      <c r="B1394"/>
      <c r="C1394"/>
      <c r="D1394" s="19"/>
      <c r="E1394" s="283"/>
      <c r="AE1394" s="19"/>
      <c r="AF1394" s="19"/>
      <c r="AG1394"/>
      <c r="AH1394"/>
    </row>
    <row r="1395" spans="2:34">
      <c r="B1395"/>
      <c r="C1395"/>
      <c r="D1395" s="19"/>
      <c r="E1395" s="283"/>
      <c r="AE1395" s="19"/>
      <c r="AF1395" s="19"/>
      <c r="AG1395"/>
      <c r="AH1395"/>
    </row>
    <row r="1396" spans="2:34">
      <c r="B1396"/>
      <c r="C1396"/>
      <c r="D1396" s="19"/>
      <c r="E1396" s="283"/>
      <c r="AE1396" s="19"/>
      <c r="AF1396" s="19"/>
      <c r="AG1396"/>
      <c r="AH1396"/>
    </row>
    <row r="1397" spans="2:34">
      <c r="B1397"/>
      <c r="C1397"/>
      <c r="D1397" s="19"/>
      <c r="E1397" s="283"/>
      <c r="AE1397" s="19"/>
      <c r="AF1397" s="19"/>
      <c r="AG1397"/>
      <c r="AH1397"/>
    </row>
    <row r="1398" spans="2:34">
      <c r="B1398"/>
      <c r="C1398"/>
      <c r="D1398" s="19"/>
      <c r="E1398" s="283"/>
      <c r="AE1398" s="19"/>
      <c r="AF1398" s="19"/>
      <c r="AG1398"/>
      <c r="AH1398"/>
    </row>
    <row r="1399" spans="2:34">
      <c r="B1399"/>
      <c r="C1399"/>
      <c r="D1399" s="19"/>
      <c r="E1399" s="283"/>
      <c r="AE1399" s="19"/>
      <c r="AF1399" s="19"/>
      <c r="AG1399"/>
      <c r="AH1399"/>
    </row>
    <row r="1400" spans="2:34">
      <c r="B1400"/>
      <c r="C1400"/>
      <c r="D1400" s="19"/>
      <c r="E1400" s="283"/>
      <c r="AE1400" s="19"/>
      <c r="AF1400" s="19"/>
      <c r="AG1400"/>
      <c r="AH1400"/>
    </row>
    <row r="1401" spans="2:34">
      <c r="B1401"/>
      <c r="C1401"/>
      <c r="D1401" s="19"/>
      <c r="E1401" s="283"/>
      <c r="AE1401" s="19"/>
      <c r="AF1401" s="19"/>
      <c r="AG1401"/>
      <c r="AH1401"/>
    </row>
    <row r="1402" spans="2:34">
      <c r="B1402"/>
      <c r="C1402"/>
      <c r="D1402" s="19"/>
      <c r="E1402" s="283"/>
      <c r="AE1402" s="19"/>
      <c r="AF1402" s="19"/>
      <c r="AG1402"/>
      <c r="AH1402"/>
    </row>
    <row r="1403" spans="2:34">
      <c r="B1403"/>
      <c r="C1403"/>
      <c r="D1403" s="19"/>
      <c r="E1403" s="283"/>
      <c r="AE1403" s="19"/>
      <c r="AF1403" s="19"/>
      <c r="AG1403"/>
      <c r="AH1403"/>
    </row>
    <row r="1404" spans="2:34">
      <c r="B1404"/>
      <c r="C1404"/>
      <c r="D1404" s="19"/>
      <c r="E1404" s="283"/>
      <c r="AE1404" s="19"/>
      <c r="AF1404" s="19"/>
      <c r="AG1404"/>
      <c r="AH1404"/>
    </row>
    <row r="1405" spans="2:34">
      <c r="B1405"/>
      <c r="C1405"/>
      <c r="D1405" s="19"/>
      <c r="E1405" s="283"/>
      <c r="AE1405" s="19"/>
      <c r="AF1405" s="19"/>
      <c r="AG1405"/>
      <c r="AH1405"/>
    </row>
    <row r="1406" spans="2:34">
      <c r="B1406"/>
      <c r="C1406"/>
      <c r="D1406" s="19"/>
      <c r="E1406" s="283"/>
      <c r="AE1406" s="19"/>
      <c r="AF1406" s="19"/>
      <c r="AG1406"/>
      <c r="AH1406"/>
    </row>
    <row r="1407" spans="2:34">
      <c r="B1407"/>
      <c r="C1407"/>
      <c r="D1407" s="19"/>
      <c r="E1407" s="283"/>
      <c r="AE1407" s="19"/>
      <c r="AF1407" s="19"/>
      <c r="AG1407"/>
      <c r="AH1407"/>
    </row>
    <row r="1408" spans="2:34">
      <c r="B1408"/>
      <c r="C1408"/>
      <c r="D1408" s="19"/>
      <c r="E1408" s="283"/>
      <c r="AE1408" s="19"/>
      <c r="AF1408" s="19"/>
      <c r="AG1408"/>
      <c r="AH1408"/>
    </row>
    <row r="1409" spans="2:34">
      <c r="B1409"/>
      <c r="C1409"/>
      <c r="D1409" s="19"/>
      <c r="E1409" s="283"/>
      <c r="AE1409" s="19"/>
      <c r="AF1409" s="19"/>
      <c r="AG1409"/>
      <c r="AH1409"/>
    </row>
    <row r="1410" spans="2:34">
      <c r="B1410"/>
      <c r="C1410"/>
      <c r="D1410" s="19"/>
      <c r="E1410" s="283"/>
      <c r="AE1410" s="19"/>
      <c r="AF1410" s="19"/>
      <c r="AG1410"/>
      <c r="AH1410"/>
    </row>
    <row r="1411" spans="2:34">
      <c r="B1411"/>
      <c r="C1411"/>
      <c r="D1411" s="19"/>
      <c r="E1411" s="283"/>
      <c r="AE1411" s="19"/>
      <c r="AF1411" s="19"/>
      <c r="AG1411"/>
      <c r="AH1411"/>
    </row>
    <row r="1412" spans="2:34">
      <c r="B1412"/>
      <c r="C1412"/>
      <c r="D1412" s="19"/>
      <c r="E1412" s="283"/>
      <c r="AE1412" s="19"/>
      <c r="AF1412" s="19"/>
      <c r="AG1412"/>
      <c r="AH1412"/>
    </row>
    <row r="1413" spans="2:34">
      <c r="B1413"/>
      <c r="C1413"/>
      <c r="D1413" s="19"/>
      <c r="E1413" s="283"/>
      <c r="AE1413" s="19"/>
      <c r="AF1413" s="19"/>
      <c r="AG1413"/>
      <c r="AH1413"/>
    </row>
    <row r="1414" spans="2:34">
      <c r="B1414"/>
      <c r="C1414"/>
      <c r="D1414" s="19"/>
      <c r="E1414" s="283"/>
      <c r="AE1414" s="19"/>
      <c r="AF1414" s="19"/>
      <c r="AG1414"/>
      <c r="AH1414"/>
    </row>
    <row r="1415" spans="2:34">
      <c r="B1415"/>
      <c r="C1415"/>
      <c r="D1415" s="19"/>
      <c r="E1415" s="283"/>
      <c r="AE1415" s="19"/>
      <c r="AF1415" s="19"/>
      <c r="AG1415"/>
      <c r="AH1415"/>
    </row>
    <row r="1416" spans="2:34">
      <c r="B1416"/>
      <c r="C1416"/>
      <c r="D1416" s="19"/>
      <c r="E1416" s="283"/>
      <c r="AE1416" s="19"/>
      <c r="AF1416" s="19"/>
      <c r="AG1416"/>
      <c r="AH1416"/>
    </row>
    <row r="1417" spans="2:34">
      <c r="B1417"/>
      <c r="C1417"/>
      <c r="D1417" s="19"/>
      <c r="E1417" s="283"/>
      <c r="AE1417" s="19"/>
      <c r="AF1417" s="19"/>
      <c r="AG1417"/>
      <c r="AH1417"/>
    </row>
    <row r="1418" spans="2:34">
      <c r="B1418"/>
      <c r="C1418"/>
      <c r="D1418" s="19"/>
      <c r="E1418" s="283"/>
      <c r="AE1418" s="19"/>
      <c r="AF1418" s="19"/>
      <c r="AG1418"/>
      <c r="AH1418"/>
    </row>
    <row r="1419" spans="2:34">
      <c r="B1419"/>
      <c r="C1419"/>
      <c r="D1419" s="19"/>
      <c r="E1419" s="283"/>
      <c r="AE1419" s="19"/>
      <c r="AF1419" s="19"/>
      <c r="AG1419"/>
      <c r="AH1419"/>
    </row>
    <row r="1420" spans="2:34">
      <c r="B1420"/>
      <c r="C1420"/>
      <c r="D1420" s="19"/>
      <c r="E1420" s="283"/>
      <c r="AE1420" s="19"/>
      <c r="AF1420" s="19"/>
      <c r="AG1420"/>
      <c r="AH1420"/>
    </row>
    <row r="1421" spans="2:34">
      <c r="B1421"/>
      <c r="C1421"/>
      <c r="D1421" s="19"/>
      <c r="E1421" s="283"/>
      <c r="AE1421" s="19"/>
      <c r="AF1421" s="19"/>
      <c r="AG1421"/>
      <c r="AH1421"/>
    </row>
    <row r="1422" spans="2:34">
      <c r="B1422"/>
      <c r="C1422"/>
      <c r="D1422" s="19"/>
      <c r="E1422" s="283"/>
      <c r="AE1422" s="19"/>
      <c r="AF1422" s="19"/>
      <c r="AG1422"/>
      <c r="AH1422"/>
    </row>
    <row r="1423" spans="2:34">
      <c r="B1423"/>
      <c r="C1423"/>
      <c r="D1423" s="19"/>
      <c r="E1423" s="283"/>
      <c r="AE1423" s="19"/>
      <c r="AF1423" s="19"/>
      <c r="AG1423"/>
      <c r="AH1423"/>
    </row>
    <row r="1424" spans="2:34">
      <c r="B1424"/>
      <c r="C1424"/>
      <c r="D1424" s="19"/>
      <c r="E1424" s="283"/>
      <c r="AE1424" s="19"/>
      <c r="AF1424" s="19"/>
      <c r="AG1424"/>
      <c r="AH1424"/>
    </row>
    <row r="1425" spans="2:34">
      <c r="B1425"/>
      <c r="C1425"/>
      <c r="D1425" s="19"/>
      <c r="E1425" s="283"/>
      <c r="AE1425" s="19"/>
      <c r="AF1425" s="19"/>
      <c r="AG1425"/>
      <c r="AH1425"/>
    </row>
    <row r="1426" spans="2:34">
      <c r="B1426"/>
      <c r="C1426"/>
      <c r="D1426" s="19"/>
      <c r="E1426" s="283"/>
      <c r="AE1426" s="19"/>
      <c r="AF1426" s="19"/>
      <c r="AG1426"/>
      <c r="AH1426"/>
    </row>
    <row r="1427" spans="2:34">
      <c r="B1427"/>
      <c r="C1427"/>
      <c r="D1427" s="19"/>
      <c r="E1427" s="283"/>
      <c r="AE1427" s="19"/>
      <c r="AF1427" s="19"/>
      <c r="AG1427"/>
      <c r="AH1427"/>
    </row>
    <row r="1428" spans="2:34">
      <c r="B1428"/>
      <c r="C1428"/>
      <c r="D1428" s="19"/>
      <c r="E1428" s="283"/>
      <c r="AE1428" s="19"/>
      <c r="AF1428" s="19"/>
      <c r="AG1428"/>
      <c r="AH1428"/>
    </row>
    <row r="1429" spans="2:34">
      <c r="B1429"/>
      <c r="C1429"/>
      <c r="D1429" s="19"/>
      <c r="E1429" s="283"/>
      <c r="AE1429" s="19"/>
      <c r="AF1429" s="19"/>
      <c r="AG1429"/>
      <c r="AH1429"/>
    </row>
    <row r="1430" spans="2:34">
      <c r="B1430"/>
      <c r="C1430"/>
      <c r="D1430" s="19"/>
      <c r="E1430" s="283"/>
      <c r="AE1430" s="19"/>
      <c r="AF1430" s="19"/>
      <c r="AG1430"/>
      <c r="AH1430"/>
    </row>
    <row r="1431" spans="2:34">
      <c r="B1431"/>
      <c r="C1431"/>
      <c r="D1431" s="19"/>
      <c r="E1431" s="283"/>
      <c r="AE1431" s="19"/>
      <c r="AF1431" s="19"/>
      <c r="AG1431"/>
      <c r="AH1431"/>
    </row>
    <row r="1432" spans="2:34">
      <c r="B1432"/>
      <c r="C1432"/>
      <c r="D1432" s="19"/>
      <c r="E1432" s="283"/>
      <c r="AE1432" s="19"/>
      <c r="AF1432" s="19"/>
      <c r="AG1432"/>
      <c r="AH1432"/>
    </row>
    <row r="1433" spans="2:34">
      <c r="B1433"/>
      <c r="C1433"/>
      <c r="D1433" s="19"/>
      <c r="E1433" s="283"/>
      <c r="AE1433" s="19"/>
      <c r="AF1433" s="19"/>
      <c r="AG1433"/>
      <c r="AH1433"/>
    </row>
    <row r="1434" spans="2:34">
      <c r="B1434"/>
      <c r="C1434"/>
      <c r="D1434" s="19"/>
      <c r="E1434" s="283"/>
      <c r="AE1434" s="19"/>
      <c r="AF1434" s="19"/>
      <c r="AG1434"/>
      <c r="AH1434"/>
    </row>
    <row r="1435" spans="2:34">
      <c r="B1435"/>
      <c r="C1435"/>
      <c r="D1435" s="19"/>
      <c r="E1435" s="283"/>
      <c r="AE1435" s="19"/>
      <c r="AF1435" s="19"/>
      <c r="AG1435"/>
      <c r="AH1435"/>
    </row>
    <row r="1436" spans="2:34">
      <c r="B1436"/>
      <c r="C1436"/>
      <c r="D1436" s="19"/>
      <c r="E1436" s="283"/>
      <c r="AE1436" s="19"/>
      <c r="AF1436" s="19"/>
      <c r="AG1436"/>
      <c r="AH1436"/>
    </row>
    <row r="1437" spans="2:34">
      <c r="B1437"/>
      <c r="C1437"/>
      <c r="D1437" s="19"/>
      <c r="E1437" s="283"/>
      <c r="AE1437" s="19"/>
      <c r="AF1437" s="19"/>
      <c r="AG1437"/>
      <c r="AH1437"/>
    </row>
    <row r="1438" spans="2:34">
      <c r="B1438"/>
      <c r="C1438"/>
      <c r="D1438" s="19"/>
      <c r="E1438" s="283"/>
      <c r="AE1438" s="19"/>
      <c r="AF1438" s="19"/>
      <c r="AG1438"/>
      <c r="AH1438"/>
    </row>
    <row r="1439" spans="2:34">
      <c r="B1439"/>
      <c r="C1439"/>
      <c r="D1439" s="19"/>
      <c r="E1439" s="283"/>
      <c r="AE1439" s="19"/>
      <c r="AF1439" s="19"/>
      <c r="AG1439"/>
      <c r="AH1439"/>
    </row>
    <row r="1440" spans="2:34">
      <c r="B1440"/>
      <c r="C1440"/>
      <c r="D1440" s="19"/>
      <c r="E1440" s="283"/>
      <c r="AE1440" s="19"/>
      <c r="AF1440" s="19"/>
      <c r="AG1440"/>
      <c r="AH1440"/>
    </row>
    <row r="1441" spans="2:34">
      <c r="B1441"/>
      <c r="C1441"/>
      <c r="D1441" s="19"/>
      <c r="E1441" s="283"/>
      <c r="AE1441" s="19"/>
      <c r="AF1441" s="19"/>
      <c r="AG1441"/>
      <c r="AH1441"/>
    </row>
    <row r="1442" spans="2:34">
      <c r="B1442"/>
      <c r="C1442"/>
      <c r="D1442" s="19"/>
      <c r="E1442" s="283"/>
      <c r="AE1442" s="19"/>
      <c r="AF1442" s="19"/>
      <c r="AG1442"/>
      <c r="AH1442"/>
    </row>
    <row r="1443" spans="2:34">
      <c r="B1443"/>
      <c r="C1443"/>
      <c r="D1443" s="19"/>
      <c r="E1443" s="283"/>
      <c r="AE1443" s="19"/>
      <c r="AF1443" s="19"/>
      <c r="AG1443"/>
      <c r="AH1443"/>
    </row>
    <row r="1444" spans="2:34">
      <c r="B1444"/>
      <c r="C1444"/>
      <c r="D1444" s="19"/>
      <c r="E1444" s="283"/>
      <c r="AE1444" s="19"/>
      <c r="AF1444" s="19"/>
      <c r="AG1444"/>
      <c r="AH1444"/>
    </row>
    <row r="1445" spans="2:34">
      <c r="B1445"/>
      <c r="C1445"/>
      <c r="D1445" s="19"/>
      <c r="E1445" s="283"/>
      <c r="AE1445" s="19"/>
      <c r="AF1445" s="19"/>
      <c r="AG1445"/>
      <c r="AH1445"/>
    </row>
    <row r="1446" spans="2:34">
      <c r="B1446"/>
      <c r="C1446"/>
      <c r="D1446" s="19"/>
      <c r="E1446" s="283"/>
      <c r="AE1446" s="19"/>
      <c r="AF1446" s="19"/>
      <c r="AG1446"/>
      <c r="AH1446"/>
    </row>
    <row r="1447" spans="2:34">
      <c r="B1447"/>
      <c r="C1447"/>
      <c r="D1447" s="19"/>
      <c r="E1447" s="283"/>
      <c r="AE1447" s="19"/>
      <c r="AF1447" s="19"/>
      <c r="AG1447"/>
      <c r="AH1447"/>
    </row>
    <row r="1448" spans="2:34">
      <c r="B1448"/>
      <c r="C1448"/>
      <c r="D1448" s="19"/>
      <c r="E1448" s="283"/>
      <c r="AE1448" s="19"/>
      <c r="AF1448" s="19"/>
      <c r="AG1448"/>
      <c r="AH1448"/>
    </row>
    <row r="1449" spans="2:34">
      <c r="B1449"/>
      <c r="C1449"/>
      <c r="D1449" s="19"/>
      <c r="E1449" s="283"/>
      <c r="AE1449" s="19"/>
      <c r="AF1449" s="19"/>
      <c r="AG1449"/>
      <c r="AH1449"/>
    </row>
    <row r="1450" spans="2:34">
      <c r="B1450"/>
      <c r="C1450"/>
      <c r="D1450" s="19"/>
      <c r="E1450" s="283"/>
      <c r="AE1450" s="19"/>
      <c r="AF1450" s="19"/>
      <c r="AG1450"/>
      <c r="AH1450"/>
    </row>
    <row r="1451" spans="2:34">
      <c r="B1451"/>
      <c r="C1451"/>
      <c r="D1451" s="19"/>
      <c r="E1451" s="283"/>
      <c r="AE1451" s="19"/>
      <c r="AF1451" s="19"/>
      <c r="AG1451"/>
      <c r="AH1451"/>
    </row>
    <row r="1452" spans="2:34">
      <c r="B1452"/>
      <c r="C1452"/>
      <c r="D1452" s="19"/>
      <c r="E1452" s="283"/>
      <c r="AE1452" s="19"/>
      <c r="AF1452" s="19"/>
      <c r="AG1452"/>
      <c r="AH1452"/>
    </row>
    <row r="1453" spans="2:34">
      <c r="B1453"/>
      <c r="C1453"/>
      <c r="D1453" s="19"/>
      <c r="E1453" s="283"/>
      <c r="AE1453" s="19"/>
      <c r="AF1453" s="19"/>
      <c r="AG1453"/>
      <c r="AH1453"/>
    </row>
    <row r="1454" spans="2:34">
      <c r="B1454"/>
      <c r="C1454"/>
      <c r="D1454" s="19"/>
      <c r="E1454" s="283"/>
      <c r="AE1454" s="19"/>
      <c r="AF1454" s="19"/>
      <c r="AG1454"/>
      <c r="AH1454"/>
    </row>
    <row r="1455" spans="2:34">
      <c r="B1455"/>
      <c r="C1455"/>
      <c r="D1455" s="19"/>
      <c r="E1455" s="283"/>
      <c r="AE1455" s="19"/>
      <c r="AF1455" s="19"/>
      <c r="AG1455"/>
      <c r="AH1455"/>
    </row>
    <row r="1456" spans="2:34">
      <c r="B1456"/>
      <c r="C1456"/>
      <c r="D1456" s="19"/>
      <c r="E1456" s="283"/>
      <c r="AE1456" s="19"/>
      <c r="AF1456" s="19"/>
      <c r="AG1456"/>
      <c r="AH1456"/>
    </row>
    <row r="1457" spans="2:34">
      <c r="B1457"/>
      <c r="C1457"/>
      <c r="D1457" s="19"/>
      <c r="E1457" s="283"/>
      <c r="AE1457" s="19"/>
      <c r="AF1457" s="19"/>
      <c r="AG1457"/>
      <c r="AH1457"/>
    </row>
    <row r="1458" spans="2:34">
      <c r="B1458"/>
      <c r="C1458"/>
      <c r="D1458" s="19"/>
      <c r="E1458" s="283"/>
      <c r="AE1458" s="19"/>
      <c r="AF1458" s="19"/>
      <c r="AG1458"/>
      <c r="AH1458"/>
    </row>
    <row r="1459" spans="2:34">
      <c r="B1459"/>
      <c r="C1459"/>
      <c r="D1459" s="19"/>
      <c r="E1459" s="283"/>
      <c r="AE1459" s="19"/>
      <c r="AF1459" s="19"/>
      <c r="AG1459"/>
      <c r="AH1459"/>
    </row>
    <row r="1460" spans="2:34">
      <c r="B1460"/>
      <c r="C1460"/>
      <c r="D1460" s="19"/>
      <c r="E1460" s="283"/>
      <c r="AE1460" s="19"/>
      <c r="AF1460" s="19"/>
      <c r="AG1460"/>
      <c r="AH1460"/>
    </row>
    <row r="1461" spans="2:34">
      <c r="B1461"/>
      <c r="C1461"/>
      <c r="D1461" s="19"/>
      <c r="E1461" s="283"/>
      <c r="AE1461" s="19"/>
      <c r="AF1461" s="19"/>
      <c r="AG1461"/>
      <c r="AH1461"/>
    </row>
    <row r="1462" spans="2:34">
      <c r="B1462"/>
      <c r="C1462"/>
      <c r="D1462" s="19"/>
      <c r="E1462" s="283"/>
      <c r="AE1462" s="19"/>
      <c r="AF1462" s="19"/>
      <c r="AG1462"/>
      <c r="AH1462"/>
    </row>
    <row r="1463" spans="2:34">
      <c r="B1463"/>
      <c r="C1463"/>
      <c r="D1463" s="19"/>
      <c r="E1463" s="283"/>
      <c r="AE1463" s="19"/>
      <c r="AF1463" s="19"/>
      <c r="AG1463"/>
      <c r="AH1463"/>
    </row>
    <row r="1464" spans="2:34">
      <c r="B1464"/>
      <c r="C1464"/>
      <c r="D1464" s="19"/>
      <c r="E1464" s="283"/>
      <c r="AE1464" s="19"/>
      <c r="AF1464" s="19"/>
      <c r="AG1464"/>
      <c r="AH1464"/>
    </row>
    <row r="1465" spans="2:34">
      <c r="B1465"/>
      <c r="C1465"/>
      <c r="D1465" s="19"/>
      <c r="E1465" s="283"/>
      <c r="AE1465" s="19"/>
      <c r="AF1465" s="19"/>
      <c r="AG1465"/>
      <c r="AH1465"/>
    </row>
    <row r="1466" spans="2:34">
      <c r="B1466"/>
      <c r="C1466"/>
      <c r="D1466" s="19"/>
      <c r="E1466" s="283"/>
      <c r="AE1466" s="19"/>
      <c r="AF1466" s="19"/>
      <c r="AG1466"/>
      <c r="AH1466"/>
    </row>
    <row r="1467" spans="2:34">
      <c r="B1467"/>
      <c r="C1467"/>
      <c r="D1467" s="19"/>
      <c r="E1467" s="283"/>
      <c r="AE1467" s="19"/>
      <c r="AF1467" s="19"/>
      <c r="AG1467"/>
      <c r="AH1467"/>
    </row>
    <row r="1468" spans="2:34">
      <c r="B1468"/>
      <c r="C1468"/>
      <c r="D1468" s="19"/>
      <c r="E1468" s="283"/>
      <c r="AE1468" s="19"/>
      <c r="AF1468" s="19"/>
      <c r="AG1468"/>
      <c r="AH1468"/>
    </row>
    <row r="1469" spans="2:34">
      <c r="B1469"/>
      <c r="C1469"/>
      <c r="D1469" s="19"/>
      <c r="E1469" s="283"/>
      <c r="AE1469" s="19"/>
      <c r="AF1469" s="19"/>
      <c r="AG1469"/>
      <c r="AH1469"/>
    </row>
    <row r="1470" spans="2:34">
      <c r="B1470"/>
      <c r="C1470"/>
      <c r="D1470" s="19"/>
      <c r="E1470" s="283"/>
      <c r="AE1470" s="19"/>
      <c r="AF1470" s="19"/>
      <c r="AG1470"/>
      <c r="AH1470"/>
    </row>
    <row r="1471" spans="2:34">
      <c r="B1471"/>
      <c r="C1471"/>
      <c r="D1471" s="19"/>
      <c r="E1471" s="283"/>
      <c r="AE1471" s="19"/>
      <c r="AF1471" s="19"/>
      <c r="AG1471"/>
      <c r="AH1471"/>
    </row>
    <row r="1472" spans="2:34">
      <c r="B1472"/>
      <c r="C1472"/>
      <c r="D1472" s="19"/>
      <c r="E1472" s="283"/>
      <c r="AE1472" s="19"/>
      <c r="AF1472" s="19"/>
      <c r="AG1472"/>
      <c r="AH1472"/>
    </row>
    <row r="1473" spans="2:34">
      <c r="B1473"/>
      <c r="C1473"/>
      <c r="D1473" s="19"/>
      <c r="E1473" s="283"/>
      <c r="AE1473" s="19"/>
      <c r="AF1473" s="19"/>
      <c r="AG1473"/>
      <c r="AH1473"/>
    </row>
    <row r="1474" spans="2:34">
      <c r="B1474"/>
      <c r="C1474"/>
      <c r="D1474" s="19"/>
      <c r="E1474" s="283"/>
      <c r="AE1474" s="19"/>
      <c r="AF1474" s="19"/>
      <c r="AG1474"/>
      <c r="AH1474"/>
    </row>
    <row r="1475" spans="2:34">
      <c r="B1475"/>
      <c r="C1475"/>
      <c r="D1475" s="19"/>
      <c r="E1475" s="283"/>
      <c r="AE1475" s="19"/>
      <c r="AF1475" s="19"/>
      <c r="AG1475"/>
      <c r="AH1475"/>
    </row>
    <row r="1476" spans="2:34">
      <c r="B1476"/>
      <c r="C1476"/>
      <c r="D1476" s="19"/>
      <c r="E1476" s="283"/>
      <c r="AE1476" s="19"/>
      <c r="AF1476" s="19"/>
      <c r="AG1476"/>
      <c r="AH1476"/>
    </row>
    <row r="1477" spans="2:34">
      <c r="B1477"/>
      <c r="C1477"/>
      <c r="D1477" s="19"/>
      <c r="E1477" s="283"/>
      <c r="AE1477" s="19"/>
      <c r="AF1477" s="19"/>
      <c r="AG1477"/>
      <c r="AH1477"/>
    </row>
    <row r="1478" spans="2:34">
      <c r="B1478"/>
      <c r="C1478"/>
      <c r="D1478" s="19"/>
      <c r="E1478" s="283"/>
      <c r="AE1478" s="19"/>
      <c r="AF1478" s="19"/>
      <c r="AG1478"/>
      <c r="AH1478"/>
    </row>
    <row r="1479" spans="2:34">
      <c r="B1479"/>
      <c r="C1479"/>
      <c r="D1479" s="19"/>
      <c r="E1479" s="283"/>
      <c r="AE1479" s="19"/>
      <c r="AF1479" s="19"/>
      <c r="AG1479"/>
      <c r="AH1479"/>
    </row>
    <row r="1480" spans="2:34">
      <c r="B1480"/>
      <c r="C1480"/>
      <c r="D1480" s="19"/>
      <c r="E1480" s="283"/>
      <c r="AE1480" s="19"/>
      <c r="AF1480" s="19"/>
      <c r="AG1480"/>
      <c r="AH1480"/>
    </row>
    <row r="1481" spans="2:34">
      <c r="B1481"/>
      <c r="C1481"/>
      <c r="D1481" s="19"/>
      <c r="E1481" s="283"/>
      <c r="AE1481" s="19"/>
      <c r="AF1481" s="19"/>
      <c r="AG1481"/>
      <c r="AH1481"/>
    </row>
    <row r="1482" spans="2:34">
      <c r="B1482"/>
      <c r="C1482"/>
      <c r="D1482" s="19"/>
      <c r="E1482" s="283"/>
      <c r="AE1482" s="19"/>
      <c r="AF1482" s="19"/>
      <c r="AG1482"/>
      <c r="AH1482"/>
    </row>
    <row r="1483" spans="2:34">
      <c r="B1483"/>
      <c r="C1483"/>
      <c r="D1483" s="19"/>
      <c r="E1483" s="283"/>
      <c r="AE1483" s="19"/>
      <c r="AF1483" s="19"/>
      <c r="AG1483"/>
      <c r="AH1483"/>
    </row>
    <row r="1484" spans="2:34">
      <c r="B1484"/>
      <c r="C1484"/>
      <c r="D1484" s="19"/>
      <c r="E1484" s="283"/>
      <c r="AE1484" s="19"/>
      <c r="AF1484" s="19"/>
      <c r="AG1484"/>
      <c r="AH1484"/>
    </row>
    <row r="1485" spans="2:34">
      <c r="B1485"/>
      <c r="C1485"/>
      <c r="D1485" s="19"/>
      <c r="E1485" s="283"/>
      <c r="AE1485" s="19"/>
      <c r="AF1485" s="19"/>
      <c r="AG1485"/>
      <c r="AH1485"/>
    </row>
    <row r="1486" spans="2:34">
      <c r="B1486"/>
      <c r="C1486"/>
      <c r="D1486" s="19"/>
      <c r="E1486" s="283"/>
      <c r="AE1486" s="19"/>
      <c r="AF1486" s="19"/>
      <c r="AG1486"/>
      <c r="AH1486"/>
    </row>
    <row r="1487" spans="2:34">
      <c r="B1487"/>
      <c r="C1487"/>
      <c r="D1487" s="19"/>
      <c r="E1487" s="283"/>
      <c r="AE1487" s="19"/>
      <c r="AF1487" s="19"/>
      <c r="AG1487"/>
      <c r="AH1487"/>
    </row>
    <row r="1488" spans="2:34">
      <c r="B1488"/>
      <c r="C1488"/>
      <c r="D1488" s="19"/>
      <c r="E1488" s="283"/>
      <c r="AE1488" s="19"/>
      <c r="AF1488" s="19"/>
      <c r="AG1488"/>
      <c r="AH1488"/>
    </row>
    <row r="1489" spans="2:34">
      <c r="B1489"/>
      <c r="C1489"/>
      <c r="D1489" s="19"/>
      <c r="E1489" s="283"/>
      <c r="AE1489" s="19"/>
      <c r="AF1489" s="19"/>
      <c r="AG1489"/>
      <c r="AH1489"/>
    </row>
    <row r="1490" spans="2:34">
      <c r="B1490"/>
      <c r="C1490"/>
      <c r="D1490" s="19"/>
      <c r="E1490" s="283"/>
      <c r="AE1490" s="19"/>
      <c r="AF1490" s="19"/>
      <c r="AG1490"/>
      <c r="AH1490"/>
    </row>
    <row r="1491" spans="2:34">
      <c r="B1491"/>
      <c r="C1491"/>
      <c r="D1491" s="19"/>
      <c r="E1491" s="283"/>
      <c r="AE1491" s="19"/>
      <c r="AF1491" s="19"/>
      <c r="AG1491"/>
      <c r="AH1491"/>
    </row>
    <row r="1492" spans="2:34">
      <c r="B1492"/>
      <c r="C1492"/>
      <c r="D1492" s="19"/>
      <c r="E1492" s="283"/>
      <c r="AE1492" s="19"/>
      <c r="AF1492" s="19"/>
      <c r="AG1492"/>
      <c r="AH1492"/>
    </row>
    <row r="1493" spans="2:34">
      <c r="B1493"/>
      <c r="C1493"/>
      <c r="D1493" s="19"/>
      <c r="E1493" s="283"/>
      <c r="AE1493" s="19"/>
      <c r="AF1493" s="19"/>
      <c r="AG1493"/>
      <c r="AH1493"/>
    </row>
    <row r="1494" spans="2:34">
      <c r="B1494"/>
      <c r="C1494"/>
      <c r="D1494" s="19"/>
      <c r="E1494" s="283"/>
      <c r="AE1494" s="19"/>
      <c r="AF1494" s="19"/>
      <c r="AG1494"/>
      <c r="AH1494"/>
    </row>
    <row r="1495" spans="2:34">
      <c r="B1495"/>
      <c r="C1495"/>
      <c r="D1495" s="19"/>
      <c r="E1495" s="283"/>
      <c r="AE1495" s="19"/>
      <c r="AF1495" s="19"/>
      <c r="AG1495"/>
      <c r="AH1495"/>
    </row>
    <row r="1496" spans="2:34">
      <c r="B1496"/>
      <c r="C1496"/>
      <c r="D1496" s="19"/>
      <c r="E1496" s="283"/>
      <c r="AE1496" s="19"/>
      <c r="AF1496" s="19"/>
      <c r="AG1496"/>
      <c r="AH1496"/>
    </row>
    <row r="1497" spans="2:34">
      <c r="B1497"/>
      <c r="C1497"/>
      <c r="D1497" s="19"/>
      <c r="E1497" s="283"/>
      <c r="AE1497" s="19"/>
      <c r="AF1497" s="19"/>
      <c r="AG1497"/>
      <c r="AH1497"/>
    </row>
    <row r="1498" spans="2:34">
      <c r="B1498"/>
      <c r="C1498"/>
      <c r="D1498" s="19"/>
      <c r="E1498" s="283"/>
      <c r="AE1498" s="19"/>
      <c r="AF1498" s="19"/>
      <c r="AG1498"/>
      <c r="AH1498"/>
    </row>
    <row r="1499" spans="2:34">
      <c r="B1499"/>
      <c r="C1499"/>
      <c r="D1499" s="19"/>
      <c r="E1499" s="283"/>
      <c r="AE1499" s="19"/>
      <c r="AF1499" s="19"/>
      <c r="AG1499"/>
      <c r="AH1499"/>
    </row>
    <row r="1500" spans="2:34">
      <c r="B1500"/>
      <c r="C1500"/>
      <c r="D1500" s="19"/>
      <c r="E1500" s="283"/>
      <c r="AE1500" s="19"/>
      <c r="AF1500" s="19"/>
      <c r="AG1500"/>
      <c r="AH1500"/>
    </row>
    <row r="1501" spans="2:34">
      <c r="B1501"/>
      <c r="C1501"/>
      <c r="D1501" s="19"/>
      <c r="E1501" s="283"/>
      <c r="AE1501" s="19"/>
      <c r="AF1501" s="19"/>
      <c r="AG1501"/>
      <c r="AH1501"/>
    </row>
    <row r="1502" spans="2:34">
      <c r="B1502"/>
      <c r="C1502"/>
      <c r="D1502" s="19"/>
      <c r="E1502" s="283"/>
      <c r="AE1502" s="19"/>
      <c r="AF1502" s="19"/>
      <c r="AG1502"/>
      <c r="AH1502"/>
    </row>
    <row r="1503" spans="2:34">
      <c r="B1503"/>
      <c r="C1503"/>
      <c r="D1503" s="19"/>
      <c r="E1503" s="283"/>
      <c r="AE1503" s="19"/>
      <c r="AF1503" s="19"/>
      <c r="AG1503"/>
      <c r="AH1503"/>
    </row>
    <row r="1504" spans="2:34">
      <c r="B1504"/>
      <c r="C1504"/>
      <c r="D1504" s="19"/>
      <c r="E1504" s="283"/>
      <c r="AE1504" s="19"/>
      <c r="AF1504" s="19"/>
      <c r="AG1504"/>
      <c r="AH1504"/>
    </row>
    <row r="1505" spans="2:34">
      <c r="B1505"/>
      <c r="C1505"/>
      <c r="D1505" s="19"/>
      <c r="E1505" s="283"/>
      <c r="AE1505" s="19"/>
      <c r="AF1505" s="19"/>
      <c r="AG1505"/>
      <c r="AH1505"/>
    </row>
    <row r="1506" spans="2:34">
      <c r="B1506"/>
      <c r="C1506"/>
      <c r="D1506" s="19"/>
      <c r="E1506" s="283"/>
      <c r="AE1506" s="19"/>
      <c r="AF1506" s="19"/>
      <c r="AG1506"/>
      <c r="AH1506"/>
    </row>
    <row r="1507" spans="2:34">
      <c r="B1507"/>
      <c r="C1507"/>
      <c r="D1507" s="19"/>
      <c r="E1507" s="283"/>
      <c r="AE1507" s="19"/>
      <c r="AF1507" s="19"/>
      <c r="AG1507"/>
      <c r="AH1507"/>
    </row>
    <row r="1508" spans="2:34">
      <c r="B1508"/>
      <c r="C1508"/>
      <c r="D1508" s="19"/>
      <c r="E1508" s="283"/>
      <c r="AE1508" s="19"/>
      <c r="AF1508" s="19"/>
      <c r="AG1508"/>
      <c r="AH1508"/>
    </row>
    <row r="1509" spans="2:34">
      <c r="B1509"/>
      <c r="C1509"/>
      <c r="D1509" s="19"/>
      <c r="E1509" s="283"/>
      <c r="AE1509" s="19"/>
      <c r="AF1509" s="19"/>
      <c r="AG1509"/>
      <c r="AH1509"/>
    </row>
    <row r="1510" spans="2:34">
      <c r="B1510"/>
      <c r="C1510"/>
      <c r="D1510" s="19"/>
      <c r="E1510" s="283"/>
      <c r="AE1510" s="19"/>
      <c r="AF1510" s="19"/>
      <c r="AG1510"/>
      <c r="AH1510"/>
    </row>
    <row r="1511" spans="2:34">
      <c r="B1511"/>
      <c r="C1511"/>
      <c r="D1511" s="19"/>
      <c r="E1511" s="283"/>
      <c r="AE1511" s="19"/>
      <c r="AF1511" s="19"/>
      <c r="AG1511"/>
      <c r="AH1511"/>
    </row>
    <row r="1512" spans="2:34">
      <c r="B1512"/>
      <c r="C1512"/>
      <c r="D1512" s="19"/>
      <c r="E1512" s="283"/>
      <c r="AE1512" s="19"/>
      <c r="AF1512" s="19"/>
      <c r="AG1512"/>
      <c r="AH1512"/>
    </row>
    <row r="1513" spans="2:34">
      <c r="B1513"/>
      <c r="C1513"/>
      <c r="D1513" s="19"/>
      <c r="E1513" s="283"/>
      <c r="AE1513" s="19"/>
      <c r="AF1513" s="19"/>
      <c r="AG1513"/>
      <c r="AH1513"/>
    </row>
    <row r="1514" spans="2:34">
      <c r="B1514"/>
      <c r="C1514"/>
      <c r="D1514" s="19"/>
      <c r="E1514" s="283"/>
      <c r="AE1514" s="19"/>
      <c r="AF1514" s="19"/>
      <c r="AG1514"/>
      <c r="AH1514"/>
    </row>
    <row r="1515" spans="2:34">
      <c r="B1515"/>
      <c r="C1515"/>
      <c r="D1515" s="19"/>
      <c r="E1515" s="283"/>
      <c r="AE1515" s="19"/>
      <c r="AF1515" s="19"/>
      <c r="AG1515"/>
      <c r="AH1515"/>
    </row>
    <row r="1516" spans="2:34">
      <c r="B1516"/>
      <c r="C1516"/>
      <c r="D1516" s="19"/>
      <c r="E1516" s="283"/>
      <c r="AE1516" s="19"/>
      <c r="AF1516" s="19"/>
      <c r="AG1516"/>
      <c r="AH1516"/>
    </row>
    <row r="1517" spans="2:34">
      <c r="B1517"/>
      <c r="C1517"/>
      <c r="D1517" s="19"/>
      <c r="E1517" s="283"/>
      <c r="AE1517" s="19"/>
      <c r="AF1517" s="19"/>
      <c r="AG1517"/>
      <c r="AH1517"/>
    </row>
    <row r="1518" spans="2:34">
      <c r="B1518"/>
      <c r="C1518"/>
      <c r="D1518" s="19"/>
      <c r="E1518" s="283"/>
      <c r="AE1518" s="19"/>
      <c r="AF1518" s="19"/>
      <c r="AG1518"/>
      <c r="AH1518"/>
    </row>
    <row r="1519" spans="2:34">
      <c r="B1519"/>
      <c r="C1519"/>
      <c r="D1519" s="19"/>
      <c r="E1519" s="283"/>
      <c r="AE1519" s="19"/>
      <c r="AF1519" s="19"/>
      <c r="AG1519"/>
      <c r="AH1519"/>
    </row>
    <row r="1520" spans="2:34">
      <c r="B1520"/>
      <c r="C1520"/>
      <c r="D1520" s="19"/>
      <c r="E1520" s="283"/>
      <c r="AE1520" s="19"/>
      <c r="AF1520" s="19"/>
      <c r="AG1520"/>
      <c r="AH1520"/>
    </row>
    <row r="1521" spans="2:34">
      <c r="B1521"/>
      <c r="C1521"/>
      <c r="D1521" s="19"/>
      <c r="E1521" s="283"/>
      <c r="AE1521" s="19"/>
      <c r="AF1521" s="19"/>
      <c r="AG1521"/>
      <c r="AH1521"/>
    </row>
    <row r="1522" spans="2:34">
      <c r="B1522"/>
      <c r="C1522"/>
      <c r="D1522" s="19"/>
      <c r="E1522" s="283"/>
      <c r="AE1522" s="19"/>
      <c r="AF1522" s="19"/>
      <c r="AG1522"/>
      <c r="AH1522"/>
    </row>
    <row r="1523" spans="2:34">
      <c r="B1523"/>
      <c r="C1523"/>
      <c r="D1523" s="19"/>
      <c r="E1523" s="283"/>
      <c r="AE1523" s="19"/>
      <c r="AF1523" s="19"/>
      <c r="AG1523"/>
      <c r="AH1523"/>
    </row>
    <row r="1524" spans="2:34">
      <c r="B1524"/>
      <c r="C1524"/>
      <c r="D1524" s="19"/>
      <c r="E1524" s="283"/>
      <c r="AE1524" s="19"/>
      <c r="AF1524" s="19"/>
      <c r="AG1524"/>
      <c r="AH1524"/>
    </row>
    <row r="1525" spans="2:34">
      <c r="B1525"/>
      <c r="C1525"/>
      <c r="D1525" s="19"/>
      <c r="E1525" s="283"/>
      <c r="AE1525" s="19"/>
      <c r="AF1525" s="19"/>
      <c r="AG1525"/>
      <c r="AH1525"/>
    </row>
    <row r="1526" spans="2:34">
      <c r="B1526"/>
      <c r="C1526"/>
      <c r="D1526" s="19"/>
      <c r="E1526" s="283"/>
      <c r="AE1526" s="19"/>
      <c r="AF1526" s="19"/>
      <c r="AG1526"/>
      <c r="AH1526"/>
    </row>
    <row r="1527" spans="2:34">
      <c r="B1527"/>
      <c r="C1527"/>
      <c r="D1527" s="19"/>
      <c r="E1527" s="283"/>
      <c r="AE1527" s="19"/>
      <c r="AF1527" s="19"/>
      <c r="AG1527"/>
      <c r="AH1527"/>
    </row>
    <row r="1528" spans="2:34">
      <c r="B1528"/>
      <c r="C1528"/>
      <c r="D1528" s="19"/>
      <c r="E1528" s="283"/>
      <c r="AE1528" s="19"/>
      <c r="AF1528" s="19"/>
      <c r="AG1528"/>
      <c r="AH1528"/>
    </row>
    <row r="1529" spans="2:34">
      <c r="B1529"/>
      <c r="C1529"/>
      <c r="D1529" s="19"/>
      <c r="E1529" s="283"/>
      <c r="AE1529" s="19"/>
      <c r="AF1529" s="19"/>
      <c r="AG1529"/>
      <c r="AH1529"/>
    </row>
    <row r="1530" spans="2:34">
      <c r="B1530"/>
      <c r="C1530"/>
      <c r="D1530" s="19"/>
      <c r="E1530" s="283"/>
      <c r="AE1530" s="19"/>
      <c r="AF1530" s="19"/>
      <c r="AG1530"/>
      <c r="AH1530"/>
    </row>
    <row r="1531" spans="2:34">
      <c r="B1531"/>
      <c r="C1531"/>
      <c r="D1531" s="19"/>
      <c r="E1531" s="283"/>
      <c r="AE1531" s="19"/>
      <c r="AF1531" s="19"/>
      <c r="AG1531"/>
      <c r="AH1531"/>
    </row>
    <row r="1532" spans="2:34">
      <c r="B1532"/>
      <c r="C1532"/>
      <c r="D1532" s="19"/>
      <c r="E1532" s="283"/>
      <c r="AE1532" s="19"/>
      <c r="AF1532" s="19"/>
      <c r="AG1532"/>
      <c r="AH1532"/>
    </row>
    <row r="1533" spans="2:34">
      <c r="B1533"/>
      <c r="C1533"/>
      <c r="D1533" s="19"/>
      <c r="E1533" s="283"/>
      <c r="AE1533" s="19"/>
      <c r="AF1533" s="19"/>
      <c r="AG1533"/>
      <c r="AH1533"/>
    </row>
    <row r="1534" spans="2:34">
      <c r="B1534"/>
      <c r="C1534"/>
      <c r="D1534" s="19"/>
      <c r="E1534" s="283"/>
      <c r="AE1534" s="19"/>
      <c r="AF1534" s="19"/>
      <c r="AG1534"/>
      <c r="AH1534"/>
    </row>
    <row r="1535" spans="2:34">
      <c r="B1535"/>
      <c r="C1535"/>
      <c r="D1535" s="19"/>
      <c r="E1535" s="283"/>
      <c r="AE1535" s="19"/>
      <c r="AF1535" s="19"/>
      <c r="AG1535"/>
      <c r="AH1535"/>
    </row>
    <row r="1536" spans="2:34">
      <c r="B1536"/>
      <c r="C1536"/>
      <c r="D1536" s="19"/>
      <c r="E1536" s="283"/>
      <c r="AE1536" s="19"/>
      <c r="AF1536" s="19"/>
      <c r="AG1536"/>
      <c r="AH1536"/>
    </row>
    <row r="1537" spans="2:34">
      <c r="B1537"/>
      <c r="C1537"/>
      <c r="D1537" s="19"/>
      <c r="E1537" s="283"/>
      <c r="AE1537" s="19"/>
      <c r="AF1537" s="19"/>
      <c r="AG1537"/>
      <c r="AH1537"/>
    </row>
    <row r="1538" spans="2:34">
      <c r="B1538"/>
      <c r="C1538"/>
      <c r="D1538" s="19"/>
      <c r="E1538" s="283"/>
      <c r="AE1538" s="19"/>
      <c r="AF1538" s="19"/>
      <c r="AG1538"/>
      <c r="AH1538"/>
    </row>
    <row r="1539" spans="2:34">
      <c r="B1539"/>
      <c r="C1539"/>
      <c r="D1539" s="19"/>
      <c r="E1539" s="283"/>
      <c r="AE1539" s="19"/>
      <c r="AF1539" s="19"/>
      <c r="AG1539"/>
      <c r="AH1539"/>
    </row>
    <row r="1540" spans="2:34">
      <c r="B1540"/>
      <c r="C1540"/>
      <c r="D1540" s="19"/>
      <c r="E1540" s="283"/>
      <c r="AE1540" s="19"/>
      <c r="AF1540" s="19"/>
      <c r="AG1540"/>
      <c r="AH1540"/>
    </row>
    <row r="1541" spans="2:34">
      <c r="B1541"/>
      <c r="C1541"/>
      <c r="D1541" s="19"/>
      <c r="E1541" s="283"/>
      <c r="AE1541" s="19"/>
      <c r="AF1541" s="19"/>
      <c r="AG1541"/>
      <c r="AH1541"/>
    </row>
    <row r="1542" spans="2:34">
      <c r="B1542"/>
      <c r="C1542"/>
      <c r="D1542" s="19"/>
      <c r="E1542" s="283"/>
      <c r="AE1542" s="19"/>
      <c r="AF1542" s="19"/>
      <c r="AG1542"/>
      <c r="AH1542"/>
    </row>
    <row r="1543" spans="2:34">
      <c r="B1543"/>
      <c r="C1543"/>
      <c r="D1543" s="19"/>
      <c r="E1543" s="283"/>
      <c r="AE1543" s="19"/>
      <c r="AF1543" s="19"/>
      <c r="AG1543"/>
      <c r="AH1543"/>
    </row>
    <row r="1544" spans="2:34">
      <c r="B1544"/>
      <c r="C1544"/>
      <c r="D1544" s="19"/>
      <c r="E1544" s="283"/>
      <c r="AE1544" s="19"/>
      <c r="AF1544" s="19"/>
      <c r="AG1544"/>
      <c r="AH1544"/>
    </row>
    <row r="1545" spans="2:34">
      <c r="B1545"/>
      <c r="C1545"/>
      <c r="D1545" s="19"/>
      <c r="E1545" s="283"/>
      <c r="AE1545" s="19"/>
      <c r="AF1545" s="19"/>
      <c r="AG1545"/>
      <c r="AH1545"/>
    </row>
    <row r="1546" spans="2:34">
      <c r="B1546"/>
      <c r="C1546"/>
      <c r="D1546" s="19"/>
      <c r="E1546" s="283"/>
      <c r="AE1546" s="19"/>
      <c r="AF1546" s="19"/>
      <c r="AG1546"/>
      <c r="AH1546"/>
    </row>
    <row r="1547" spans="2:34">
      <c r="B1547"/>
      <c r="C1547"/>
      <c r="D1547" s="19"/>
      <c r="E1547" s="283"/>
      <c r="AE1547" s="19"/>
      <c r="AF1547" s="19"/>
      <c r="AG1547"/>
      <c r="AH1547"/>
    </row>
    <row r="1548" spans="2:34">
      <c r="B1548"/>
      <c r="C1548"/>
      <c r="D1548" s="19"/>
      <c r="E1548" s="283"/>
      <c r="AE1548" s="19"/>
      <c r="AF1548" s="19"/>
      <c r="AG1548"/>
      <c r="AH1548"/>
    </row>
    <row r="1549" spans="2:34">
      <c r="B1549"/>
      <c r="C1549"/>
      <c r="D1549" s="19"/>
      <c r="E1549" s="283"/>
      <c r="AE1549" s="19"/>
      <c r="AF1549" s="19"/>
      <c r="AG1549"/>
      <c r="AH1549"/>
    </row>
    <row r="1550" spans="2:34">
      <c r="B1550"/>
      <c r="C1550"/>
      <c r="D1550" s="19"/>
      <c r="E1550" s="283"/>
      <c r="AE1550" s="19"/>
      <c r="AF1550" s="19"/>
      <c r="AG1550"/>
      <c r="AH1550"/>
    </row>
    <row r="1551" spans="2:34">
      <c r="B1551"/>
      <c r="C1551"/>
      <c r="D1551" s="19"/>
      <c r="E1551" s="283"/>
      <c r="AE1551" s="19"/>
      <c r="AF1551" s="19"/>
      <c r="AG1551"/>
      <c r="AH1551"/>
    </row>
    <row r="1552" spans="2:34">
      <c r="B1552"/>
      <c r="C1552"/>
      <c r="D1552" s="19"/>
      <c r="E1552" s="283"/>
      <c r="AE1552" s="19"/>
      <c r="AF1552" s="19"/>
      <c r="AG1552"/>
      <c r="AH1552"/>
    </row>
    <row r="1553" spans="2:34">
      <c r="B1553"/>
      <c r="C1553"/>
      <c r="D1553" s="19"/>
      <c r="E1553" s="283"/>
      <c r="AE1553" s="19"/>
      <c r="AF1553" s="19"/>
      <c r="AG1553"/>
      <c r="AH1553"/>
    </row>
    <row r="1554" spans="2:34">
      <c r="B1554"/>
      <c r="C1554"/>
      <c r="D1554" s="19"/>
      <c r="E1554" s="283"/>
      <c r="AE1554" s="19"/>
      <c r="AF1554" s="19"/>
      <c r="AG1554"/>
      <c r="AH1554"/>
    </row>
    <row r="1555" spans="2:34">
      <c r="B1555"/>
      <c r="C1555"/>
      <c r="D1555" s="19"/>
      <c r="E1555" s="283"/>
      <c r="AE1555" s="19"/>
      <c r="AF1555" s="19"/>
      <c r="AG1555"/>
      <c r="AH1555"/>
    </row>
    <row r="1556" spans="2:34">
      <c r="B1556"/>
      <c r="C1556"/>
      <c r="D1556" s="19"/>
      <c r="E1556" s="283"/>
      <c r="AE1556" s="19"/>
      <c r="AF1556" s="19"/>
      <c r="AG1556"/>
      <c r="AH1556"/>
    </row>
    <row r="1557" spans="2:34">
      <c r="B1557"/>
      <c r="C1557"/>
      <c r="D1557" s="19"/>
      <c r="E1557" s="283"/>
      <c r="AE1557" s="19"/>
      <c r="AF1557" s="19"/>
      <c r="AG1557"/>
      <c r="AH1557"/>
    </row>
    <row r="1558" spans="2:34">
      <c r="B1558"/>
      <c r="C1558"/>
      <c r="D1558" s="19"/>
      <c r="E1558" s="283"/>
      <c r="AE1558" s="19"/>
      <c r="AF1558" s="19"/>
      <c r="AG1558"/>
      <c r="AH1558"/>
    </row>
    <row r="1559" spans="2:34">
      <c r="B1559"/>
      <c r="C1559"/>
      <c r="D1559" s="19"/>
      <c r="E1559" s="283"/>
      <c r="AE1559" s="19"/>
      <c r="AF1559" s="19"/>
      <c r="AG1559"/>
      <c r="AH1559"/>
    </row>
    <row r="1560" spans="2:34">
      <c r="B1560"/>
      <c r="C1560"/>
      <c r="D1560" s="19"/>
      <c r="E1560" s="283"/>
      <c r="AE1560" s="19"/>
      <c r="AF1560" s="19"/>
      <c r="AG1560"/>
      <c r="AH1560"/>
    </row>
    <row r="1561" spans="2:34">
      <c r="B1561"/>
      <c r="C1561"/>
      <c r="D1561" s="19"/>
      <c r="E1561" s="283"/>
      <c r="AE1561" s="19"/>
      <c r="AF1561" s="19"/>
      <c r="AG1561"/>
      <c r="AH1561"/>
    </row>
    <row r="1562" spans="2:34">
      <c r="B1562"/>
      <c r="C1562"/>
      <c r="D1562" s="19"/>
      <c r="E1562" s="283"/>
      <c r="AE1562" s="19"/>
      <c r="AF1562" s="19"/>
      <c r="AG1562"/>
      <c r="AH1562"/>
    </row>
    <row r="1563" spans="2:34">
      <c r="B1563"/>
      <c r="C1563"/>
      <c r="D1563" s="19"/>
      <c r="E1563" s="283"/>
      <c r="AE1563" s="19"/>
      <c r="AF1563" s="19"/>
      <c r="AG1563"/>
      <c r="AH1563"/>
    </row>
    <row r="1564" spans="2:34">
      <c r="B1564"/>
      <c r="C1564"/>
      <c r="D1564" s="19"/>
      <c r="E1564" s="283"/>
      <c r="AE1564" s="19"/>
      <c r="AF1564" s="19"/>
      <c r="AG1564"/>
      <c r="AH1564"/>
    </row>
    <row r="1565" spans="2:34">
      <c r="B1565"/>
      <c r="C1565"/>
      <c r="D1565" s="19"/>
      <c r="E1565" s="283"/>
      <c r="AE1565" s="19"/>
      <c r="AF1565" s="19"/>
      <c r="AG1565"/>
      <c r="AH1565"/>
    </row>
    <row r="1566" spans="2:34">
      <c r="B1566"/>
      <c r="C1566"/>
      <c r="D1566" s="19"/>
      <c r="E1566" s="283"/>
      <c r="AE1566" s="19"/>
      <c r="AF1566" s="19"/>
      <c r="AG1566"/>
      <c r="AH1566"/>
    </row>
    <row r="1567" spans="2:34">
      <c r="B1567"/>
      <c r="C1567"/>
      <c r="D1567" s="19"/>
      <c r="E1567" s="283"/>
      <c r="AE1567" s="19"/>
      <c r="AF1567" s="19"/>
      <c r="AG1567"/>
      <c r="AH1567"/>
    </row>
    <row r="1568" spans="2:34">
      <c r="B1568"/>
      <c r="C1568"/>
      <c r="D1568" s="19"/>
      <c r="E1568" s="283"/>
      <c r="AE1568" s="19"/>
      <c r="AF1568" s="19"/>
      <c r="AG1568"/>
      <c r="AH1568"/>
    </row>
    <row r="1569" spans="2:34">
      <c r="B1569"/>
      <c r="C1569"/>
      <c r="D1569" s="19"/>
      <c r="E1569" s="283"/>
      <c r="AE1569" s="19"/>
      <c r="AF1569" s="19"/>
      <c r="AG1569"/>
      <c r="AH1569"/>
    </row>
    <row r="1570" spans="2:34">
      <c r="B1570"/>
      <c r="C1570"/>
      <c r="D1570" s="19"/>
      <c r="E1570" s="283"/>
      <c r="AE1570" s="19"/>
      <c r="AF1570" s="19"/>
      <c r="AG1570"/>
      <c r="AH1570"/>
    </row>
    <row r="1571" spans="2:34">
      <c r="B1571"/>
      <c r="C1571"/>
      <c r="D1571" s="19"/>
      <c r="E1571" s="283"/>
      <c r="AE1571" s="19"/>
      <c r="AF1571" s="19"/>
      <c r="AG1571"/>
      <c r="AH1571"/>
    </row>
    <row r="1572" spans="2:34">
      <c r="B1572"/>
      <c r="C1572"/>
      <c r="D1572" s="19"/>
      <c r="E1572" s="283"/>
      <c r="AE1572" s="19"/>
      <c r="AF1572" s="19"/>
      <c r="AG1572"/>
      <c r="AH1572"/>
    </row>
    <row r="1573" spans="2:34">
      <c r="B1573"/>
      <c r="C1573"/>
      <c r="D1573" s="19"/>
      <c r="E1573" s="283"/>
      <c r="AE1573" s="19"/>
      <c r="AF1573" s="19"/>
      <c r="AG1573"/>
      <c r="AH1573"/>
    </row>
    <row r="1574" spans="2:34">
      <c r="B1574"/>
      <c r="C1574"/>
      <c r="D1574" s="19"/>
      <c r="E1574" s="283"/>
      <c r="AE1574" s="19"/>
      <c r="AF1574" s="19"/>
      <c r="AG1574"/>
      <c r="AH1574"/>
    </row>
    <row r="1575" spans="2:34">
      <c r="B1575"/>
      <c r="C1575"/>
      <c r="D1575" s="19"/>
      <c r="E1575" s="283"/>
      <c r="AE1575" s="19"/>
      <c r="AF1575" s="19"/>
      <c r="AG1575"/>
      <c r="AH1575"/>
    </row>
    <row r="1576" spans="2:34">
      <c r="B1576"/>
      <c r="C1576"/>
      <c r="D1576" s="19"/>
      <c r="E1576" s="283"/>
      <c r="AE1576" s="19"/>
      <c r="AF1576" s="19"/>
      <c r="AG1576"/>
      <c r="AH1576"/>
    </row>
    <row r="1577" spans="2:34">
      <c r="B1577"/>
      <c r="C1577"/>
      <c r="D1577" s="19"/>
      <c r="E1577" s="283"/>
      <c r="AE1577" s="19"/>
      <c r="AF1577" s="19"/>
      <c r="AG1577"/>
      <c r="AH1577"/>
    </row>
    <row r="1578" spans="2:34">
      <c r="B1578"/>
      <c r="C1578"/>
      <c r="D1578" s="19"/>
      <c r="E1578" s="283"/>
      <c r="AE1578" s="19"/>
      <c r="AF1578" s="19"/>
      <c r="AG1578"/>
      <c r="AH1578"/>
    </row>
    <row r="1579" spans="2:34">
      <c r="B1579"/>
      <c r="C1579"/>
      <c r="D1579" s="19"/>
      <c r="E1579" s="283"/>
      <c r="AE1579" s="19"/>
      <c r="AF1579" s="19"/>
      <c r="AG1579"/>
      <c r="AH1579"/>
    </row>
    <row r="1580" spans="2:34">
      <c r="B1580"/>
      <c r="C1580"/>
      <c r="D1580" s="19"/>
      <c r="E1580" s="283"/>
      <c r="AE1580" s="19"/>
      <c r="AF1580" s="19"/>
      <c r="AG1580"/>
      <c r="AH1580"/>
    </row>
    <row r="1581" spans="2:34">
      <c r="B1581"/>
      <c r="C1581"/>
      <c r="D1581" s="19"/>
      <c r="E1581" s="283"/>
      <c r="AE1581" s="19"/>
      <c r="AF1581" s="19"/>
      <c r="AG1581"/>
      <c r="AH1581"/>
    </row>
    <row r="1582" spans="2:34">
      <c r="B1582"/>
      <c r="C1582"/>
      <c r="D1582" s="19"/>
      <c r="E1582" s="283"/>
      <c r="AE1582" s="19"/>
      <c r="AF1582" s="19"/>
      <c r="AG1582"/>
      <c r="AH1582"/>
    </row>
    <row r="1583" spans="2:34">
      <c r="B1583"/>
      <c r="C1583"/>
      <c r="D1583" s="19"/>
      <c r="E1583" s="283"/>
      <c r="AE1583" s="19"/>
      <c r="AF1583" s="19"/>
      <c r="AG1583"/>
      <c r="AH1583"/>
    </row>
    <row r="1584" spans="2:34">
      <c r="B1584"/>
      <c r="C1584"/>
      <c r="D1584" s="19"/>
      <c r="E1584" s="283"/>
      <c r="AE1584" s="19"/>
      <c r="AF1584" s="19"/>
      <c r="AG1584"/>
      <c r="AH1584"/>
    </row>
    <row r="1585" spans="2:34">
      <c r="B1585"/>
      <c r="C1585"/>
      <c r="D1585" s="19"/>
      <c r="E1585" s="283"/>
      <c r="AE1585" s="19"/>
      <c r="AF1585" s="19"/>
      <c r="AG1585"/>
      <c r="AH1585"/>
    </row>
    <row r="1586" spans="2:34">
      <c r="B1586"/>
      <c r="C1586"/>
      <c r="D1586" s="19"/>
      <c r="E1586" s="283"/>
      <c r="AE1586" s="19"/>
      <c r="AF1586" s="19"/>
      <c r="AG1586"/>
      <c r="AH1586"/>
    </row>
    <row r="1587" spans="2:34">
      <c r="B1587"/>
      <c r="C1587"/>
      <c r="D1587" s="19"/>
      <c r="E1587" s="283"/>
      <c r="AE1587" s="19"/>
      <c r="AF1587" s="19"/>
      <c r="AG1587"/>
      <c r="AH1587"/>
    </row>
    <row r="1588" spans="2:34">
      <c r="B1588"/>
      <c r="C1588"/>
      <c r="D1588" s="19"/>
      <c r="E1588" s="283"/>
      <c r="AE1588" s="19"/>
      <c r="AF1588" s="19"/>
      <c r="AG1588"/>
      <c r="AH1588"/>
    </row>
    <row r="1589" spans="2:34">
      <c r="B1589"/>
      <c r="C1589"/>
      <c r="D1589" s="19"/>
      <c r="E1589" s="283"/>
      <c r="AE1589" s="19"/>
      <c r="AF1589" s="19"/>
      <c r="AG1589"/>
      <c r="AH1589"/>
    </row>
    <row r="1590" spans="2:34">
      <c r="B1590"/>
      <c r="C1590"/>
      <c r="D1590" s="19"/>
      <c r="E1590" s="283"/>
      <c r="AE1590" s="19"/>
      <c r="AF1590" s="19"/>
      <c r="AG1590"/>
      <c r="AH1590"/>
    </row>
    <row r="1591" spans="2:34">
      <c r="B1591"/>
      <c r="C1591"/>
      <c r="D1591" s="19"/>
      <c r="E1591" s="283"/>
      <c r="AE1591" s="19"/>
      <c r="AF1591" s="19"/>
      <c r="AG1591"/>
      <c r="AH1591"/>
    </row>
    <row r="1592" spans="2:34">
      <c r="B1592"/>
      <c r="C1592"/>
      <c r="D1592" s="19"/>
      <c r="E1592" s="283"/>
      <c r="AE1592" s="19"/>
      <c r="AF1592" s="19"/>
      <c r="AG1592"/>
      <c r="AH1592"/>
    </row>
    <row r="1593" spans="2:34">
      <c r="B1593"/>
      <c r="C1593"/>
      <c r="D1593" s="19"/>
      <c r="E1593" s="283"/>
      <c r="AE1593" s="19"/>
      <c r="AF1593" s="19"/>
      <c r="AG1593"/>
      <c r="AH1593"/>
    </row>
    <row r="1594" spans="2:34">
      <c r="B1594"/>
      <c r="C1594"/>
      <c r="D1594" s="19"/>
      <c r="E1594" s="283"/>
      <c r="AE1594" s="19"/>
      <c r="AF1594" s="19"/>
      <c r="AG1594"/>
      <c r="AH1594"/>
    </row>
    <row r="1595" spans="2:34">
      <c r="B1595"/>
      <c r="C1595"/>
      <c r="D1595" s="19"/>
      <c r="E1595" s="283"/>
      <c r="AE1595" s="19"/>
      <c r="AF1595" s="19"/>
      <c r="AG1595"/>
      <c r="AH1595"/>
    </row>
    <row r="1596" spans="2:34">
      <c r="B1596"/>
      <c r="C1596"/>
      <c r="D1596" s="19"/>
      <c r="E1596" s="283"/>
      <c r="AE1596" s="19"/>
      <c r="AF1596" s="19"/>
      <c r="AG1596"/>
      <c r="AH1596"/>
    </row>
    <row r="1597" spans="2:34">
      <c r="B1597"/>
      <c r="C1597"/>
      <c r="D1597" s="19"/>
      <c r="E1597" s="283"/>
      <c r="AE1597" s="19"/>
      <c r="AF1597" s="19"/>
      <c r="AG1597"/>
      <c r="AH1597"/>
    </row>
    <row r="1598" spans="2:34">
      <c r="B1598"/>
      <c r="C1598"/>
      <c r="D1598" s="19"/>
      <c r="E1598" s="283"/>
      <c r="AE1598" s="19"/>
      <c r="AF1598" s="19"/>
      <c r="AG1598"/>
      <c r="AH1598"/>
    </row>
    <row r="1599" spans="2:34">
      <c r="B1599"/>
      <c r="C1599"/>
      <c r="D1599" s="19"/>
      <c r="E1599" s="283"/>
      <c r="AE1599" s="19"/>
      <c r="AF1599" s="19"/>
      <c r="AG1599"/>
      <c r="AH1599"/>
    </row>
    <row r="1600" spans="2:34">
      <c r="B1600"/>
      <c r="C1600"/>
      <c r="D1600" s="19"/>
      <c r="E1600" s="283"/>
      <c r="AE1600" s="19"/>
      <c r="AF1600" s="19"/>
      <c r="AG1600"/>
      <c r="AH1600"/>
    </row>
    <row r="1601" spans="2:34">
      <c r="B1601"/>
      <c r="C1601"/>
      <c r="D1601" s="19"/>
      <c r="E1601" s="283"/>
      <c r="AE1601" s="19"/>
      <c r="AF1601" s="19"/>
      <c r="AG1601"/>
      <c r="AH1601"/>
    </row>
    <row r="1602" spans="2:34">
      <c r="B1602"/>
      <c r="C1602"/>
      <c r="D1602" s="19"/>
      <c r="E1602" s="283"/>
      <c r="AE1602" s="19"/>
      <c r="AF1602" s="19"/>
      <c r="AG1602"/>
      <c r="AH1602"/>
    </row>
    <row r="1603" spans="2:34">
      <c r="B1603"/>
      <c r="C1603"/>
      <c r="D1603" s="19"/>
      <c r="E1603" s="283"/>
      <c r="AE1603" s="19"/>
      <c r="AF1603" s="19"/>
      <c r="AG1603"/>
      <c r="AH1603"/>
    </row>
    <row r="1604" spans="2:34">
      <c r="B1604"/>
      <c r="C1604"/>
      <c r="D1604" s="19"/>
      <c r="E1604" s="283"/>
      <c r="AE1604" s="19"/>
      <c r="AF1604" s="19"/>
      <c r="AG1604"/>
      <c r="AH1604"/>
    </row>
    <row r="1605" spans="2:34">
      <c r="B1605"/>
      <c r="C1605"/>
      <c r="D1605" s="19"/>
      <c r="E1605" s="283"/>
      <c r="AE1605" s="19"/>
      <c r="AF1605" s="19"/>
      <c r="AG1605"/>
      <c r="AH1605"/>
    </row>
    <row r="1606" spans="2:34">
      <c r="B1606"/>
      <c r="C1606"/>
      <c r="D1606" s="19"/>
      <c r="E1606" s="283"/>
      <c r="AE1606" s="19"/>
      <c r="AF1606" s="19"/>
      <c r="AG1606"/>
      <c r="AH1606"/>
    </row>
    <row r="1607" spans="2:34">
      <c r="B1607"/>
      <c r="C1607"/>
      <c r="D1607" s="19"/>
      <c r="E1607" s="283"/>
      <c r="AE1607" s="19"/>
      <c r="AF1607" s="19"/>
      <c r="AG1607"/>
      <c r="AH1607"/>
    </row>
    <row r="1608" spans="2:34">
      <c r="B1608"/>
      <c r="C1608"/>
      <c r="D1608" s="19"/>
      <c r="E1608" s="283"/>
      <c r="AE1608" s="19"/>
      <c r="AF1608" s="19"/>
      <c r="AG1608"/>
      <c r="AH1608"/>
    </row>
    <row r="1609" spans="2:34">
      <c r="B1609"/>
      <c r="C1609"/>
      <c r="D1609" s="19"/>
      <c r="E1609" s="283"/>
      <c r="AE1609" s="19"/>
      <c r="AF1609" s="19"/>
      <c r="AG1609"/>
      <c r="AH1609"/>
    </row>
    <row r="1610" spans="2:34">
      <c r="B1610"/>
      <c r="C1610"/>
      <c r="D1610" s="19"/>
      <c r="E1610" s="283"/>
      <c r="AE1610" s="19"/>
      <c r="AF1610" s="19"/>
      <c r="AG1610"/>
      <c r="AH1610"/>
    </row>
    <row r="1611" spans="2:34">
      <c r="B1611"/>
      <c r="C1611"/>
      <c r="D1611" s="19"/>
      <c r="E1611" s="283"/>
      <c r="AE1611" s="19"/>
      <c r="AF1611" s="19"/>
      <c r="AG1611"/>
      <c r="AH1611"/>
    </row>
    <row r="1612" spans="2:34">
      <c r="B1612"/>
      <c r="C1612"/>
      <c r="D1612" s="19"/>
      <c r="E1612" s="283"/>
      <c r="AE1612" s="19"/>
      <c r="AF1612" s="19"/>
      <c r="AG1612"/>
      <c r="AH1612"/>
    </row>
    <row r="1613" spans="2:34">
      <c r="B1613"/>
      <c r="C1613"/>
      <c r="D1613" s="19"/>
      <c r="E1613" s="283"/>
      <c r="AE1613" s="19"/>
      <c r="AF1613" s="19"/>
      <c r="AG1613"/>
      <c r="AH1613"/>
    </row>
    <row r="1614" spans="2:34">
      <c r="B1614"/>
      <c r="C1614"/>
      <c r="D1614" s="19"/>
      <c r="E1614" s="283"/>
      <c r="AE1614" s="19"/>
      <c r="AF1614" s="19"/>
      <c r="AG1614"/>
      <c r="AH1614"/>
    </row>
    <row r="1615" spans="2:34">
      <c r="B1615"/>
      <c r="C1615"/>
      <c r="D1615" s="19"/>
      <c r="E1615" s="283"/>
      <c r="AE1615" s="19"/>
      <c r="AF1615" s="19"/>
      <c r="AG1615"/>
      <c r="AH1615"/>
    </row>
    <row r="1616" spans="2:34">
      <c r="B1616"/>
      <c r="C1616"/>
      <c r="D1616" s="19"/>
      <c r="E1616" s="283"/>
      <c r="AE1616" s="19"/>
      <c r="AF1616" s="19"/>
      <c r="AG1616"/>
      <c r="AH1616"/>
    </row>
    <row r="1617" spans="2:34">
      <c r="B1617"/>
      <c r="C1617"/>
      <c r="D1617" s="19"/>
      <c r="E1617" s="283"/>
      <c r="AE1617" s="19"/>
      <c r="AF1617" s="19"/>
      <c r="AG1617"/>
      <c r="AH1617"/>
    </row>
    <row r="1618" spans="2:34">
      <c r="B1618"/>
      <c r="C1618"/>
      <c r="D1618" s="19"/>
      <c r="E1618" s="283"/>
      <c r="AE1618" s="19"/>
      <c r="AF1618" s="19"/>
      <c r="AG1618"/>
      <c r="AH1618"/>
    </row>
    <row r="1619" spans="2:34">
      <c r="B1619"/>
      <c r="C1619"/>
      <c r="D1619" s="19"/>
      <c r="E1619" s="283"/>
      <c r="AE1619" s="19"/>
      <c r="AF1619" s="19"/>
      <c r="AG1619"/>
      <c r="AH1619"/>
    </row>
    <row r="1620" spans="2:34">
      <c r="B1620"/>
      <c r="C1620"/>
      <c r="D1620" s="19"/>
      <c r="E1620" s="283"/>
      <c r="AE1620" s="19"/>
      <c r="AF1620" s="19"/>
      <c r="AG1620"/>
      <c r="AH1620"/>
    </row>
    <row r="1621" spans="2:34">
      <c r="B1621"/>
      <c r="C1621"/>
      <c r="D1621" s="19"/>
      <c r="E1621" s="283"/>
      <c r="AE1621" s="19"/>
      <c r="AF1621" s="19"/>
      <c r="AG1621"/>
      <c r="AH1621"/>
    </row>
    <row r="1622" spans="2:34">
      <c r="B1622"/>
      <c r="C1622"/>
      <c r="D1622" s="19"/>
      <c r="E1622" s="283"/>
      <c r="AE1622" s="19"/>
      <c r="AF1622" s="19"/>
      <c r="AG1622"/>
      <c r="AH1622"/>
    </row>
    <row r="1623" spans="2:34">
      <c r="B1623"/>
      <c r="C1623"/>
      <c r="D1623" s="19"/>
      <c r="E1623" s="283"/>
      <c r="AE1623" s="19"/>
      <c r="AF1623" s="19"/>
      <c r="AG1623"/>
      <c r="AH1623"/>
    </row>
    <row r="1624" spans="2:34">
      <c r="B1624"/>
      <c r="C1624"/>
      <c r="D1624" s="19"/>
      <c r="E1624" s="283"/>
      <c r="AE1624" s="19"/>
      <c r="AF1624" s="19"/>
      <c r="AG1624"/>
      <c r="AH1624"/>
    </row>
    <row r="1625" spans="2:34">
      <c r="B1625"/>
      <c r="C1625"/>
      <c r="D1625" s="19"/>
      <c r="E1625" s="283"/>
      <c r="AE1625" s="19"/>
      <c r="AF1625" s="19"/>
      <c r="AG1625"/>
      <c r="AH1625"/>
    </row>
    <row r="1626" spans="2:34">
      <c r="B1626"/>
      <c r="C1626"/>
      <c r="D1626" s="19"/>
      <c r="E1626" s="283"/>
      <c r="AE1626" s="19"/>
      <c r="AF1626" s="19"/>
      <c r="AG1626"/>
      <c r="AH1626"/>
    </row>
    <row r="1627" spans="2:34">
      <c r="B1627"/>
      <c r="C1627"/>
      <c r="D1627" s="19"/>
      <c r="E1627" s="283"/>
      <c r="AE1627" s="19"/>
      <c r="AF1627" s="19"/>
      <c r="AG1627"/>
      <c r="AH1627"/>
    </row>
    <row r="1628" spans="2:34">
      <c r="B1628"/>
      <c r="C1628"/>
      <c r="D1628" s="19"/>
      <c r="E1628" s="283"/>
      <c r="AE1628" s="19"/>
      <c r="AF1628" s="19"/>
      <c r="AG1628"/>
      <c r="AH1628"/>
    </row>
    <row r="1629" spans="2:34">
      <c r="B1629"/>
      <c r="C1629"/>
      <c r="D1629" s="19"/>
      <c r="E1629" s="283"/>
      <c r="AE1629" s="19"/>
      <c r="AF1629" s="19"/>
      <c r="AG1629"/>
      <c r="AH1629"/>
    </row>
    <row r="1630" spans="2:34">
      <c r="B1630"/>
      <c r="C1630"/>
      <c r="D1630" s="19"/>
      <c r="E1630" s="283"/>
      <c r="AE1630" s="19"/>
      <c r="AF1630" s="19"/>
      <c r="AG1630"/>
      <c r="AH1630"/>
    </row>
    <row r="1631" spans="2:34">
      <c r="B1631"/>
      <c r="C1631"/>
      <c r="D1631" s="19"/>
      <c r="E1631" s="283"/>
      <c r="AE1631" s="19"/>
      <c r="AF1631" s="19"/>
      <c r="AG1631"/>
      <c r="AH1631"/>
    </row>
    <row r="1632" spans="2:34">
      <c r="B1632"/>
      <c r="C1632"/>
      <c r="D1632" s="19"/>
      <c r="E1632" s="283"/>
      <c r="AE1632" s="19"/>
      <c r="AF1632" s="19"/>
      <c r="AG1632"/>
      <c r="AH1632"/>
    </row>
    <row r="1633" spans="2:34">
      <c r="B1633"/>
      <c r="C1633"/>
      <c r="D1633" s="19"/>
      <c r="E1633" s="283"/>
      <c r="AE1633" s="19"/>
      <c r="AF1633" s="19"/>
      <c r="AG1633"/>
      <c r="AH1633"/>
    </row>
    <row r="1634" spans="2:34">
      <c r="B1634"/>
      <c r="C1634"/>
      <c r="D1634" s="19"/>
      <c r="E1634" s="283"/>
      <c r="AE1634" s="19"/>
      <c r="AF1634" s="19"/>
      <c r="AG1634"/>
      <c r="AH1634"/>
    </row>
    <row r="1635" spans="2:34">
      <c r="B1635"/>
      <c r="C1635"/>
      <c r="D1635" s="19"/>
      <c r="E1635" s="283"/>
      <c r="AE1635" s="19"/>
      <c r="AF1635" s="19"/>
      <c r="AG1635"/>
      <c r="AH1635"/>
    </row>
    <row r="1636" spans="2:34">
      <c r="B1636"/>
      <c r="C1636"/>
      <c r="D1636" s="19"/>
      <c r="E1636" s="283"/>
      <c r="AE1636" s="19"/>
      <c r="AF1636" s="19"/>
      <c r="AG1636"/>
      <c r="AH1636"/>
    </row>
    <row r="1637" spans="2:34">
      <c r="B1637"/>
      <c r="C1637"/>
      <c r="D1637" s="19"/>
      <c r="E1637" s="283"/>
      <c r="AE1637" s="19"/>
      <c r="AF1637" s="19"/>
      <c r="AG1637"/>
      <c r="AH1637"/>
    </row>
    <row r="1638" spans="2:34">
      <c r="B1638"/>
      <c r="C1638"/>
      <c r="D1638" s="19"/>
      <c r="E1638" s="283"/>
      <c r="AE1638" s="19"/>
      <c r="AF1638" s="19"/>
      <c r="AG1638"/>
      <c r="AH1638"/>
    </row>
    <row r="1639" spans="2:34">
      <c r="B1639"/>
      <c r="C1639"/>
      <c r="D1639" s="19"/>
      <c r="E1639" s="283"/>
      <c r="AE1639" s="19"/>
      <c r="AF1639" s="19"/>
      <c r="AG1639"/>
      <c r="AH1639"/>
    </row>
    <row r="1640" spans="2:34">
      <c r="B1640"/>
      <c r="C1640"/>
      <c r="D1640" s="19"/>
      <c r="E1640" s="283"/>
      <c r="AE1640" s="19"/>
      <c r="AF1640" s="19"/>
      <c r="AG1640"/>
      <c r="AH1640"/>
    </row>
    <row r="1641" spans="2:34">
      <c r="B1641"/>
      <c r="C1641"/>
      <c r="D1641" s="19"/>
      <c r="E1641" s="283"/>
      <c r="AE1641" s="19"/>
      <c r="AF1641" s="19"/>
      <c r="AG1641"/>
      <c r="AH1641"/>
    </row>
    <row r="1642" spans="2:34">
      <c r="B1642"/>
      <c r="C1642"/>
      <c r="D1642" s="19"/>
      <c r="E1642" s="283"/>
      <c r="AE1642" s="19"/>
      <c r="AF1642" s="19"/>
      <c r="AG1642"/>
      <c r="AH1642"/>
    </row>
    <row r="1643" spans="2:34">
      <c r="B1643"/>
      <c r="C1643"/>
      <c r="D1643" s="19"/>
      <c r="E1643" s="283"/>
      <c r="AE1643" s="19"/>
      <c r="AF1643" s="19"/>
      <c r="AG1643"/>
      <c r="AH1643"/>
    </row>
    <row r="1644" spans="2:34">
      <c r="B1644"/>
      <c r="C1644"/>
      <c r="D1644" s="19"/>
      <c r="E1644" s="283"/>
      <c r="AE1644" s="19"/>
      <c r="AF1644" s="19"/>
      <c r="AG1644"/>
      <c r="AH1644"/>
    </row>
    <row r="1645" spans="2:34">
      <c r="B1645"/>
      <c r="C1645"/>
      <c r="D1645" s="19"/>
      <c r="E1645" s="283"/>
      <c r="AE1645" s="19"/>
      <c r="AF1645" s="19"/>
      <c r="AG1645"/>
      <c r="AH1645"/>
    </row>
    <row r="1646" spans="2:34">
      <c r="B1646"/>
      <c r="C1646"/>
      <c r="D1646" s="19"/>
      <c r="E1646" s="283"/>
      <c r="AE1646" s="19"/>
      <c r="AF1646" s="19"/>
      <c r="AG1646"/>
      <c r="AH1646"/>
    </row>
    <row r="1647" spans="2:34">
      <c r="B1647"/>
      <c r="C1647"/>
      <c r="D1647" s="19"/>
      <c r="E1647" s="283"/>
      <c r="AE1647" s="19"/>
      <c r="AF1647" s="19"/>
      <c r="AG1647"/>
      <c r="AH1647"/>
    </row>
    <row r="1648" spans="2:34">
      <c r="B1648"/>
      <c r="C1648"/>
      <c r="D1648" s="19"/>
      <c r="E1648" s="283"/>
      <c r="AE1648" s="19"/>
      <c r="AF1648" s="19"/>
      <c r="AG1648"/>
      <c r="AH1648"/>
    </row>
    <row r="1649" spans="2:34">
      <c r="B1649"/>
      <c r="C1649"/>
      <c r="D1649" s="19"/>
      <c r="E1649" s="283"/>
      <c r="AE1649" s="19"/>
      <c r="AF1649" s="19"/>
      <c r="AG1649"/>
      <c r="AH1649"/>
    </row>
    <row r="1650" spans="2:34">
      <c r="B1650"/>
      <c r="C1650"/>
      <c r="D1650" s="19"/>
      <c r="E1650" s="283"/>
      <c r="AE1650" s="19"/>
      <c r="AF1650" s="19"/>
      <c r="AG1650"/>
      <c r="AH1650"/>
    </row>
    <row r="1651" spans="2:34">
      <c r="B1651"/>
      <c r="C1651"/>
      <c r="D1651" s="19"/>
      <c r="E1651" s="283"/>
      <c r="AE1651" s="19"/>
      <c r="AF1651" s="19"/>
      <c r="AG1651"/>
      <c r="AH1651"/>
    </row>
    <row r="1652" spans="2:34">
      <c r="B1652"/>
      <c r="C1652"/>
      <c r="D1652" s="19"/>
      <c r="E1652" s="283"/>
      <c r="AE1652" s="19"/>
      <c r="AF1652" s="19"/>
      <c r="AG1652"/>
      <c r="AH1652"/>
    </row>
    <row r="1653" spans="2:34">
      <c r="B1653"/>
      <c r="C1653"/>
      <c r="D1653" s="19"/>
      <c r="E1653" s="283"/>
      <c r="AE1653" s="19"/>
      <c r="AF1653" s="19"/>
      <c r="AG1653"/>
      <c r="AH1653"/>
    </row>
    <row r="1654" spans="2:34">
      <c r="B1654"/>
      <c r="C1654"/>
      <c r="D1654" s="19"/>
      <c r="E1654" s="283"/>
      <c r="AE1654" s="19"/>
      <c r="AF1654" s="19"/>
      <c r="AG1654"/>
      <c r="AH1654"/>
    </row>
    <row r="1655" spans="2:34">
      <c r="B1655"/>
      <c r="C1655"/>
      <c r="D1655" s="19"/>
      <c r="E1655" s="283"/>
      <c r="AE1655" s="19"/>
      <c r="AF1655" s="19"/>
      <c r="AG1655"/>
      <c r="AH1655"/>
    </row>
    <row r="1656" spans="2:34">
      <c r="B1656"/>
      <c r="C1656"/>
      <c r="D1656" s="19"/>
      <c r="E1656" s="283"/>
      <c r="AE1656" s="19"/>
      <c r="AF1656" s="19"/>
      <c r="AG1656"/>
      <c r="AH1656"/>
    </row>
    <row r="1657" spans="2:34">
      <c r="B1657"/>
      <c r="C1657"/>
      <c r="D1657" s="19"/>
      <c r="E1657" s="283"/>
      <c r="AE1657" s="19"/>
      <c r="AF1657" s="19"/>
      <c r="AG1657"/>
      <c r="AH1657"/>
    </row>
    <row r="1658" spans="2:34">
      <c r="B1658"/>
      <c r="C1658"/>
      <c r="D1658" s="19"/>
      <c r="E1658" s="283"/>
      <c r="AE1658" s="19"/>
      <c r="AF1658" s="19"/>
      <c r="AG1658"/>
      <c r="AH1658"/>
    </row>
    <row r="1659" spans="2:34">
      <c r="B1659"/>
      <c r="C1659"/>
      <c r="D1659" s="19"/>
      <c r="E1659" s="283"/>
      <c r="AE1659" s="19"/>
      <c r="AF1659" s="19"/>
      <c r="AG1659"/>
      <c r="AH1659"/>
    </row>
    <row r="1660" spans="2:34">
      <c r="B1660"/>
      <c r="C1660"/>
      <c r="D1660" s="19"/>
      <c r="E1660" s="283"/>
      <c r="AE1660" s="19"/>
      <c r="AF1660" s="19"/>
      <c r="AG1660"/>
      <c r="AH1660"/>
    </row>
    <row r="1661" spans="2:34">
      <c r="B1661"/>
      <c r="C1661"/>
      <c r="D1661" s="19"/>
      <c r="E1661" s="283"/>
      <c r="AE1661" s="19"/>
      <c r="AF1661" s="19"/>
      <c r="AG1661"/>
      <c r="AH1661"/>
    </row>
    <row r="1662" spans="2:34">
      <c r="B1662"/>
      <c r="C1662"/>
      <c r="D1662" s="19"/>
      <c r="E1662" s="283"/>
      <c r="AE1662" s="19"/>
      <c r="AF1662" s="19"/>
      <c r="AG1662"/>
      <c r="AH1662"/>
    </row>
    <row r="1663" spans="2:34">
      <c r="B1663"/>
      <c r="C1663"/>
      <c r="D1663" s="19"/>
      <c r="E1663" s="283"/>
      <c r="AE1663" s="19"/>
      <c r="AF1663" s="19"/>
      <c r="AG1663"/>
      <c r="AH1663"/>
    </row>
    <row r="1664" spans="2:34">
      <c r="B1664"/>
      <c r="C1664"/>
      <c r="D1664" s="19"/>
      <c r="E1664" s="283"/>
      <c r="AE1664" s="19"/>
      <c r="AF1664" s="19"/>
      <c r="AG1664"/>
      <c r="AH1664"/>
    </row>
    <row r="1665" spans="2:34">
      <c r="B1665"/>
      <c r="C1665"/>
      <c r="D1665" s="19"/>
      <c r="E1665" s="283"/>
      <c r="AE1665" s="19"/>
      <c r="AF1665" s="19"/>
      <c r="AG1665"/>
      <c r="AH1665"/>
    </row>
    <row r="1666" spans="2:34">
      <c r="B1666"/>
      <c r="C1666"/>
      <c r="D1666" s="19"/>
      <c r="E1666" s="283"/>
      <c r="AE1666" s="19"/>
      <c r="AF1666" s="19"/>
      <c r="AG1666"/>
      <c r="AH1666"/>
    </row>
    <row r="1667" spans="2:34">
      <c r="B1667"/>
      <c r="C1667"/>
      <c r="D1667" s="19"/>
      <c r="E1667" s="283"/>
      <c r="AE1667" s="19"/>
      <c r="AF1667" s="19"/>
      <c r="AG1667"/>
      <c r="AH1667"/>
    </row>
    <row r="1668" spans="2:34">
      <c r="B1668"/>
      <c r="C1668"/>
      <c r="D1668" s="19"/>
      <c r="E1668" s="283"/>
      <c r="AE1668" s="19"/>
      <c r="AF1668" s="19"/>
      <c r="AG1668"/>
      <c r="AH1668"/>
    </row>
    <row r="1669" spans="2:34">
      <c r="B1669"/>
      <c r="C1669"/>
      <c r="D1669" s="19"/>
      <c r="E1669" s="283"/>
      <c r="AE1669" s="19"/>
      <c r="AF1669" s="19"/>
      <c r="AG1669"/>
      <c r="AH1669"/>
    </row>
    <row r="1670" spans="2:34">
      <c r="B1670"/>
      <c r="C1670"/>
      <c r="D1670" s="19"/>
      <c r="E1670" s="283"/>
      <c r="AE1670" s="19"/>
      <c r="AF1670" s="19"/>
      <c r="AG1670"/>
      <c r="AH1670"/>
    </row>
    <row r="1671" spans="2:34">
      <c r="B1671"/>
      <c r="C1671"/>
      <c r="D1671" s="19"/>
      <c r="E1671" s="283"/>
      <c r="AE1671" s="19"/>
      <c r="AF1671" s="19"/>
      <c r="AG1671"/>
      <c r="AH1671"/>
    </row>
    <row r="1672" spans="2:34">
      <c r="B1672"/>
      <c r="C1672"/>
      <c r="D1672" s="19"/>
      <c r="E1672" s="283"/>
      <c r="AE1672" s="19"/>
      <c r="AF1672" s="19"/>
      <c r="AG1672"/>
      <c r="AH1672"/>
    </row>
    <row r="1673" spans="2:34">
      <c r="B1673"/>
      <c r="C1673"/>
      <c r="D1673" s="19"/>
      <c r="E1673" s="283"/>
      <c r="AE1673" s="19"/>
      <c r="AF1673" s="19"/>
      <c r="AG1673"/>
      <c r="AH1673"/>
    </row>
    <row r="1674" spans="2:34">
      <c r="B1674"/>
      <c r="C1674"/>
      <c r="D1674" s="19"/>
      <c r="E1674" s="283"/>
      <c r="AE1674" s="19"/>
      <c r="AF1674" s="19"/>
      <c r="AG1674"/>
      <c r="AH1674"/>
    </row>
    <row r="1675" spans="2:34">
      <c r="B1675"/>
      <c r="C1675"/>
      <c r="D1675" s="19"/>
      <c r="E1675" s="283"/>
      <c r="AE1675" s="19"/>
      <c r="AF1675" s="19"/>
      <c r="AG1675"/>
      <c r="AH1675"/>
    </row>
    <row r="1676" spans="2:34">
      <c r="B1676"/>
      <c r="C1676"/>
      <c r="D1676" s="19"/>
      <c r="E1676" s="283"/>
      <c r="AE1676" s="19"/>
      <c r="AF1676" s="19"/>
      <c r="AG1676"/>
      <c r="AH1676"/>
    </row>
    <row r="1677" spans="2:34">
      <c r="B1677"/>
      <c r="C1677"/>
      <c r="D1677" s="19"/>
      <c r="E1677" s="283"/>
      <c r="AE1677" s="19"/>
      <c r="AF1677" s="19"/>
      <c r="AG1677"/>
      <c r="AH1677"/>
    </row>
    <row r="1678" spans="2:34">
      <c r="B1678"/>
      <c r="C1678"/>
      <c r="D1678" s="19"/>
      <c r="E1678" s="283"/>
      <c r="AE1678" s="19"/>
      <c r="AF1678" s="19"/>
      <c r="AG1678"/>
      <c r="AH1678"/>
    </row>
    <row r="1679" spans="2:34">
      <c r="B1679"/>
      <c r="C1679"/>
      <c r="D1679" s="19"/>
      <c r="E1679" s="283"/>
      <c r="AE1679" s="19"/>
      <c r="AF1679" s="19"/>
      <c r="AG1679"/>
      <c r="AH1679"/>
    </row>
    <row r="1680" spans="2:34">
      <c r="B1680"/>
      <c r="C1680"/>
      <c r="D1680" s="19"/>
      <c r="E1680" s="283"/>
      <c r="AE1680" s="19"/>
      <c r="AF1680" s="19"/>
      <c r="AG1680"/>
      <c r="AH1680"/>
    </row>
    <row r="1681" spans="2:34">
      <c r="B1681"/>
      <c r="C1681"/>
      <c r="D1681" s="19"/>
      <c r="E1681" s="283"/>
      <c r="AE1681" s="19"/>
      <c r="AF1681" s="19"/>
      <c r="AG1681"/>
      <c r="AH1681"/>
    </row>
    <row r="1682" spans="2:34">
      <c r="B1682"/>
      <c r="C1682"/>
      <c r="D1682" s="19"/>
      <c r="E1682" s="283"/>
      <c r="AE1682" s="19"/>
      <c r="AF1682" s="19"/>
      <c r="AG1682"/>
      <c r="AH1682"/>
    </row>
    <row r="1683" spans="2:34">
      <c r="B1683"/>
      <c r="C1683"/>
      <c r="D1683" s="19"/>
      <c r="E1683" s="283"/>
      <c r="AE1683" s="19"/>
      <c r="AF1683" s="19"/>
      <c r="AG1683"/>
      <c r="AH1683"/>
    </row>
    <row r="1684" spans="2:34">
      <c r="B1684"/>
      <c r="C1684"/>
      <c r="D1684" s="19"/>
      <c r="E1684" s="283"/>
      <c r="AE1684" s="19"/>
      <c r="AF1684" s="19"/>
      <c r="AG1684"/>
      <c r="AH1684"/>
    </row>
    <row r="1685" spans="2:34">
      <c r="B1685"/>
      <c r="C1685"/>
      <c r="D1685" s="19"/>
      <c r="E1685" s="283"/>
      <c r="AE1685" s="19"/>
      <c r="AF1685" s="19"/>
      <c r="AG1685"/>
      <c r="AH1685"/>
    </row>
    <row r="1686" spans="2:34">
      <c r="B1686"/>
      <c r="C1686"/>
      <c r="D1686" s="19"/>
      <c r="E1686" s="283"/>
      <c r="AE1686" s="19"/>
      <c r="AF1686" s="19"/>
      <c r="AG1686"/>
      <c r="AH1686"/>
    </row>
    <row r="1687" spans="2:34">
      <c r="B1687"/>
      <c r="C1687"/>
      <c r="D1687" s="19"/>
      <c r="E1687" s="283"/>
      <c r="AE1687" s="19"/>
      <c r="AF1687" s="19"/>
      <c r="AG1687"/>
      <c r="AH1687"/>
    </row>
    <row r="1688" spans="2:34">
      <c r="B1688"/>
      <c r="C1688"/>
      <c r="D1688" s="19"/>
      <c r="E1688" s="283"/>
      <c r="AE1688" s="19"/>
      <c r="AF1688" s="19"/>
      <c r="AG1688"/>
      <c r="AH1688"/>
    </row>
    <row r="1689" spans="2:34">
      <c r="B1689"/>
      <c r="C1689"/>
      <c r="D1689" s="19"/>
      <c r="E1689" s="283"/>
      <c r="AE1689" s="19"/>
      <c r="AF1689" s="19"/>
      <c r="AG1689"/>
      <c r="AH1689"/>
    </row>
    <row r="1690" spans="2:34">
      <c r="B1690"/>
      <c r="C1690"/>
      <c r="D1690" s="19"/>
      <c r="E1690" s="283"/>
      <c r="AE1690" s="19"/>
      <c r="AF1690" s="19"/>
      <c r="AG1690"/>
      <c r="AH1690"/>
    </row>
    <row r="1691" spans="2:34">
      <c r="B1691"/>
      <c r="C1691"/>
      <c r="D1691" s="19"/>
      <c r="E1691" s="283"/>
      <c r="AE1691" s="19"/>
      <c r="AF1691" s="19"/>
      <c r="AG1691"/>
      <c r="AH1691"/>
    </row>
    <row r="1692" spans="2:34">
      <c r="B1692"/>
      <c r="C1692"/>
      <c r="D1692" s="19"/>
      <c r="E1692" s="283"/>
      <c r="AE1692" s="19"/>
      <c r="AF1692" s="19"/>
      <c r="AG1692"/>
      <c r="AH1692"/>
    </row>
    <row r="1693" spans="2:34">
      <c r="B1693"/>
      <c r="C1693"/>
      <c r="D1693" s="19"/>
      <c r="E1693" s="283"/>
      <c r="AE1693" s="19"/>
      <c r="AF1693" s="19"/>
      <c r="AG1693"/>
      <c r="AH1693"/>
    </row>
    <row r="1694" spans="2:34">
      <c r="B1694"/>
      <c r="C1694"/>
      <c r="D1694" s="19"/>
      <c r="E1694" s="283"/>
      <c r="AE1694" s="19"/>
      <c r="AF1694" s="19"/>
      <c r="AG1694"/>
      <c r="AH1694"/>
    </row>
    <row r="1695" spans="2:34">
      <c r="B1695"/>
      <c r="C1695"/>
      <c r="D1695" s="19"/>
      <c r="E1695" s="283"/>
      <c r="AE1695" s="19"/>
      <c r="AF1695" s="19"/>
      <c r="AG1695"/>
      <c r="AH1695"/>
    </row>
    <row r="1696" spans="2:34">
      <c r="B1696"/>
      <c r="C1696"/>
      <c r="D1696" s="19"/>
      <c r="E1696" s="283"/>
      <c r="AE1696" s="19"/>
      <c r="AF1696" s="19"/>
      <c r="AG1696"/>
      <c r="AH1696"/>
    </row>
    <row r="1697" spans="2:34">
      <c r="B1697"/>
      <c r="C1697"/>
      <c r="D1697" s="19"/>
      <c r="E1697" s="283"/>
      <c r="AE1697" s="19"/>
      <c r="AF1697" s="19"/>
      <c r="AG1697"/>
      <c r="AH1697"/>
    </row>
    <row r="1698" spans="2:34">
      <c r="B1698"/>
      <c r="C1698"/>
      <c r="D1698" s="19"/>
      <c r="E1698" s="283"/>
      <c r="AE1698" s="19"/>
      <c r="AF1698" s="19"/>
      <c r="AG1698"/>
      <c r="AH1698"/>
    </row>
    <row r="1699" spans="2:34">
      <c r="B1699"/>
      <c r="C1699"/>
      <c r="D1699" s="19"/>
      <c r="E1699" s="283"/>
      <c r="AE1699" s="19"/>
      <c r="AF1699" s="19"/>
      <c r="AG1699"/>
      <c r="AH1699"/>
    </row>
    <row r="1700" spans="2:34">
      <c r="B1700"/>
      <c r="C1700"/>
      <c r="D1700" s="19"/>
      <c r="E1700" s="283"/>
      <c r="AE1700" s="19"/>
      <c r="AF1700" s="19"/>
      <c r="AG1700"/>
      <c r="AH1700"/>
    </row>
    <row r="1701" spans="2:34">
      <c r="B1701"/>
      <c r="C1701"/>
      <c r="D1701" s="19"/>
      <c r="E1701" s="283"/>
      <c r="AE1701" s="19"/>
      <c r="AF1701" s="19"/>
      <c r="AG1701"/>
      <c r="AH1701"/>
    </row>
    <row r="1702" spans="2:34">
      <c r="B1702"/>
      <c r="C1702"/>
      <c r="D1702" s="19"/>
      <c r="E1702" s="283"/>
      <c r="AE1702" s="19"/>
      <c r="AF1702" s="19"/>
      <c r="AG1702"/>
      <c r="AH1702"/>
    </row>
    <row r="1703" spans="2:34">
      <c r="B1703"/>
      <c r="C1703"/>
      <c r="D1703" s="19"/>
      <c r="E1703" s="283"/>
      <c r="AE1703" s="19"/>
      <c r="AF1703" s="19"/>
      <c r="AG1703"/>
      <c r="AH1703"/>
    </row>
    <row r="1704" spans="2:34">
      <c r="B1704"/>
      <c r="C1704"/>
      <c r="D1704" s="19"/>
      <c r="E1704" s="283"/>
      <c r="AE1704" s="19"/>
      <c r="AF1704" s="19"/>
      <c r="AG1704"/>
      <c r="AH1704"/>
    </row>
    <row r="1705" spans="2:34">
      <c r="B1705"/>
      <c r="C1705"/>
      <c r="D1705" s="19"/>
      <c r="E1705" s="283"/>
      <c r="AE1705" s="19"/>
      <c r="AF1705" s="19"/>
      <c r="AG1705"/>
      <c r="AH1705"/>
    </row>
    <row r="1706" spans="2:34">
      <c r="B1706"/>
      <c r="C1706"/>
      <c r="D1706" s="19"/>
      <c r="E1706" s="283"/>
      <c r="AE1706" s="19"/>
      <c r="AF1706" s="19"/>
      <c r="AG1706"/>
      <c r="AH1706"/>
    </row>
    <row r="1707" spans="2:34">
      <c r="B1707"/>
      <c r="C1707"/>
      <c r="D1707" s="19"/>
      <c r="E1707" s="283"/>
      <c r="AE1707" s="19"/>
      <c r="AF1707" s="19"/>
      <c r="AG1707"/>
      <c r="AH1707"/>
    </row>
    <row r="1708" spans="2:34">
      <c r="B1708"/>
      <c r="C1708"/>
      <c r="D1708" s="19"/>
      <c r="E1708" s="283"/>
      <c r="AE1708" s="19"/>
      <c r="AF1708" s="19"/>
      <c r="AG1708"/>
      <c r="AH1708"/>
    </row>
    <row r="1709" spans="2:34">
      <c r="B1709"/>
      <c r="C1709"/>
      <c r="D1709" s="19"/>
      <c r="E1709" s="283"/>
      <c r="AE1709" s="19"/>
      <c r="AF1709" s="19"/>
      <c r="AG1709"/>
      <c r="AH1709"/>
    </row>
    <row r="1710" spans="2:34">
      <c r="B1710"/>
      <c r="C1710"/>
      <c r="D1710" s="19"/>
      <c r="E1710" s="283"/>
      <c r="AE1710" s="19"/>
      <c r="AF1710" s="19"/>
      <c r="AG1710"/>
      <c r="AH1710"/>
    </row>
    <row r="1711" spans="2:34">
      <c r="B1711"/>
      <c r="C1711"/>
      <c r="D1711" s="19"/>
      <c r="E1711" s="283"/>
      <c r="AE1711" s="19"/>
      <c r="AF1711" s="19"/>
      <c r="AG1711"/>
      <c r="AH1711"/>
    </row>
    <row r="1712" spans="2:34">
      <c r="B1712"/>
      <c r="C1712"/>
      <c r="D1712" s="19"/>
      <c r="E1712" s="283"/>
      <c r="AE1712" s="19"/>
      <c r="AF1712" s="19"/>
      <c r="AG1712"/>
      <c r="AH1712"/>
    </row>
    <row r="1713" spans="2:34">
      <c r="B1713"/>
      <c r="C1713"/>
      <c r="D1713" s="19"/>
      <c r="E1713" s="283"/>
      <c r="AE1713" s="19"/>
      <c r="AF1713" s="19"/>
      <c r="AG1713"/>
      <c r="AH1713"/>
    </row>
    <row r="1714" spans="2:34">
      <c r="B1714"/>
      <c r="C1714"/>
      <c r="D1714" s="19"/>
      <c r="E1714" s="283"/>
      <c r="AE1714" s="19"/>
      <c r="AF1714" s="19"/>
      <c r="AG1714"/>
      <c r="AH1714"/>
    </row>
    <row r="1715" spans="2:34">
      <c r="B1715"/>
      <c r="C1715"/>
      <c r="D1715" s="19"/>
      <c r="E1715" s="283"/>
      <c r="AE1715" s="19"/>
      <c r="AF1715" s="19"/>
      <c r="AG1715"/>
      <c r="AH1715"/>
    </row>
    <row r="1716" spans="2:34">
      <c r="B1716"/>
      <c r="C1716"/>
      <c r="D1716" s="19"/>
      <c r="E1716" s="283"/>
      <c r="AE1716" s="19"/>
      <c r="AF1716" s="19"/>
      <c r="AG1716"/>
      <c r="AH1716"/>
    </row>
    <row r="1717" spans="2:34">
      <c r="B1717"/>
      <c r="C1717"/>
      <c r="D1717" s="19"/>
      <c r="E1717" s="283"/>
      <c r="AE1717" s="19"/>
      <c r="AF1717" s="19"/>
      <c r="AG1717"/>
      <c r="AH1717"/>
    </row>
    <row r="1718" spans="2:34">
      <c r="B1718"/>
      <c r="C1718"/>
      <c r="D1718" s="19"/>
      <c r="E1718" s="283"/>
      <c r="AE1718" s="19"/>
      <c r="AF1718" s="19"/>
      <c r="AG1718"/>
      <c r="AH1718"/>
    </row>
    <row r="1719" spans="2:34">
      <c r="B1719"/>
      <c r="C1719"/>
      <c r="D1719" s="19"/>
      <c r="E1719" s="283"/>
      <c r="AE1719" s="19"/>
      <c r="AF1719" s="19"/>
      <c r="AG1719"/>
      <c r="AH1719"/>
    </row>
    <row r="1720" spans="2:34">
      <c r="B1720"/>
      <c r="C1720"/>
      <c r="D1720" s="19"/>
      <c r="E1720" s="283"/>
      <c r="AE1720" s="19"/>
      <c r="AF1720" s="19"/>
      <c r="AG1720"/>
      <c r="AH1720"/>
    </row>
    <row r="1721" spans="2:34">
      <c r="B1721"/>
      <c r="C1721"/>
      <c r="D1721" s="19"/>
      <c r="E1721" s="283"/>
      <c r="AE1721" s="19"/>
      <c r="AF1721" s="19"/>
      <c r="AG1721"/>
      <c r="AH1721"/>
    </row>
    <row r="1722" spans="2:34">
      <c r="B1722"/>
      <c r="C1722"/>
      <c r="D1722" s="19"/>
      <c r="E1722" s="283"/>
      <c r="AE1722" s="19"/>
      <c r="AF1722" s="19"/>
      <c r="AG1722"/>
      <c r="AH1722"/>
    </row>
    <row r="1723" spans="2:34">
      <c r="B1723"/>
      <c r="C1723"/>
      <c r="D1723" s="19"/>
      <c r="E1723" s="283"/>
      <c r="AE1723" s="19"/>
      <c r="AF1723" s="19"/>
      <c r="AG1723"/>
      <c r="AH1723"/>
    </row>
    <row r="1724" spans="2:34">
      <c r="B1724"/>
      <c r="C1724"/>
      <c r="D1724" s="19"/>
      <c r="E1724" s="283"/>
      <c r="AE1724" s="19"/>
      <c r="AF1724" s="19"/>
      <c r="AG1724"/>
      <c r="AH1724"/>
    </row>
    <row r="1725" spans="2:34">
      <c r="B1725"/>
      <c r="C1725"/>
      <c r="D1725" s="19"/>
      <c r="E1725" s="283"/>
      <c r="AE1725" s="19"/>
      <c r="AF1725" s="19"/>
      <c r="AG1725"/>
      <c r="AH1725"/>
    </row>
    <row r="1726" spans="2:34">
      <c r="B1726"/>
      <c r="C1726"/>
      <c r="D1726" s="19"/>
      <c r="E1726" s="283"/>
      <c r="AE1726" s="19"/>
      <c r="AF1726" s="19"/>
      <c r="AG1726"/>
      <c r="AH1726"/>
    </row>
    <row r="1727" spans="2:34">
      <c r="B1727"/>
      <c r="C1727"/>
      <c r="D1727" s="19"/>
      <c r="E1727" s="283"/>
      <c r="AE1727" s="19"/>
      <c r="AF1727" s="19"/>
      <c r="AG1727"/>
      <c r="AH1727"/>
    </row>
    <row r="1728" spans="2:34">
      <c r="B1728"/>
      <c r="C1728"/>
      <c r="D1728" s="19"/>
      <c r="E1728" s="283"/>
      <c r="AE1728" s="19"/>
      <c r="AF1728" s="19"/>
      <c r="AG1728"/>
      <c r="AH1728"/>
    </row>
    <row r="1729" spans="2:34">
      <c r="B1729"/>
      <c r="C1729"/>
      <c r="D1729" s="19"/>
      <c r="E1729" s="283"/>
      <c r="AE1729" s="19"/>
      <c r="AF1729" s="19"/>
      <c r="AG1729"/>
      <c r="AH1729"/>
    </row>
    <row r="1730" spans="2:34">
      <c r="B1730"/>
      <c r="C1730"/>
      <c r="D1730" s="19"/>
      <c r="E1730" s="283"/>
      <c r="AE1730" s="19"/>
      <c r="AF1730" s="19"/>
      <c r="AG1730"/>
      <c r="AH1730"/>
    </row>
    <row r="1731" spans="2:34">
      <c r="B1731"/>
      <c r="C1731"/>
      <c r="D1731" s="19"/>
      <c r="E1731" s="283"/>
      <c r="AE1731" s="19"/>
      <c r="AF1731" s="19"/>
      <c r="AG1731"/>
      <c r="AH1731"/>
    </row>
    <row r="1732" spans="2:34">
      <c r="B1732"/>
      <c r="C1732"/>
      <c r="D1732" s="19"/>
      <c r="E1732" s="283"/>
      <c r="AE1732" s="19"/>
      <c r="AF1732" s="19"/>
      <c r="AG1732"/>
      <c r="AH1732"/>
    </row>
    <row r="1733" spans="2:34">
      <c r="B1733"/>
      <c r="C1733"/>
      <c r="D1733" s="19"/>
      <c r="E1733" s="283"/>
      <c r="AE1733" s="19"/>
      <c r="AF1733" s="19"/>
      <c r="AG1733"/>
      <c r="AH1733"/>
    </row>
    <row r="1734" spans="2:34">
      <c r="B1734"/>
      <c r="C1734"/>
      <c r="D1734" s="19"/>
      <c r="E1734" s="283"/>
      <c r="AE1734" s="19"/>
      <c r="AF1734" s="19"/>
      <c r="AG1734"/>
      <c r="AH1734"/>
    </row>
    <row r="1735" spans="2:34">
      <c r="B1735"/>
      <c r="C1735"/>
      <c r="D1735" s="19"/>
      <c r="E1735" s="283"/>
      <c r="AE1735" s="19"/>
      <c r="AF1735" s="19"/>
      <c r="AG1735"/>
      <c r="AH1735"/>
    </row>
    <row r="1736" spans="2:34">
      <c r="B1736"/>
      <c r="C1736"/>
      <c r="D1736" s="19"/>
      <c r="E1736" s="283"/>
      <c r="AE1736" s="19"/>
      <c r="AF1736" s="19"/>
      <c r="AG1736"/>
      <c r="AH1736"/>
    </row>
    <row r="1737" spans="2:34">
      <c r="B1737"/>
      <c r="C1737"/>
      <c r="D1737" s="19"/>
      <c r="E1737" s="283"/>
      <c r="AE1737" s="19"/>
      <c r="AF1737" s="19"/>
      <c r="AG1737"/>
      <c r="AH1737"/>
    </row>
    <row r="1738" spans="2:34">
      <c r="B1738"/>
      <c r="C1738"/>
      <c r="D1738" s="19"/>
      <c r="E1738" s="283"/>
      <c r="AE1738" s="19"/>
      <c r="AF1738" s="19"/>
      <c r="AG1738"/>
      <c r="AH1738"/>
    </row>
    <row r="1739" spans="2:34">
      <c r="B1739"/>
      <c r="C1739"/>
      <c r="D1739" s="19"/>
      <c r="E1739" s="283"/>
      <c r="AE1739" s="19"/>
      <c r="AF1739" s="19"/>
      <c r="AG1739"/>
      <c r="AH1739"/>
    </row>
    <row r="1740" spans="2:34">
      <c r="B1740"/>
      <c r="C1740"/>
      <c r="D1740" s="19"/>
      <c r="E1740" s="283"/>
      <c r="AE1740" s="19"/>
      <c r="AF1740" s="19"/>
      <c r="AG1740"/>
      <c r="AH1740"/>
    </row>
    <row r="1741" spans="2:34">
      <c r="B1741"/>
      <c r="C1741"/>
      <c r="D1741" s="19"/>
      <c r="E1741" s="283"/>
      <c r="AE1741" s="19"/>
      <c r="AF1741" s="19"/>
      <c r="AG1741"/>
      <c r="AH1741"/>
    </row>
    <row r="1742" spans="2:34">
      <c r="B1742"/>
      <c r="C1742"/>
      <c r="D1742" s="19"/>
      <c r="E1742" s="283"/>
      <c r="AE1742" s="19"/>
      <c r="AF1742" s="19"/>
      <c r="AG1742"/>
      <c r="AH1742"/>
    </row>
    <row r="1743" spans="2:34">
      <c r="B1743"/>
      <c r="C1743"/>
      <c r="D1743" s="19"/>
      <c r="E1743" s="283"/>
      <c r="AE1743" s="19"/>
      <c r="AF1743" s="19"/>
      <c r="AG1743"/>
      <c r="AH1743"/>
    </row>
    <row r="1744" spans="2:34">
      <c r="B1744"/>
      <c r="C1744"/>
      <c r="D1744" s="19"/>
      <c r="E1744" s="283"/>
      <c r="AE1744" s="19"/>
      <c r="AF1744" s="19"/>
      <c r="AG1744"/>
      <c r="AH1744"/>
    </row>
    <row r="1745" spans="2:34">
      <c r="B1745"/>
      <c r="C1745"/>
      <c r="D1745" s="19"/>
      <c r="E1745" s="283"/>
      <c r="AE1745" s="19"/>
      <c r="AF1745" s="19"/>
      <c r="AG1745"/>
      <c r="AH1745"/>
    </row>
    <row r="1746" spans="2:34">
      <c r="B1746"/>
      <c r="C1746"/>
      <c r="D1746" s="19"/>
      <c r="E1746" s="283"/>
      <c r="AE1746" s="19"/>
      <c r="AF1746" s="19"/>
      <c r="AG1746"/>
      <c r="AH1746"/>
    </row>
    <row r="1747" spans="2:34">
      <c r="B1747"/>
      <c r="C1747"/>
      <c r="D1747" s="19"/>
      <c r="E1747" s="283"/>
      <c r="AE1747" s="19"/>
      <c r="AF1747" s="19"/>
      <c r="AG1747"/>
      <c r="AH1747"/>
    </row>
    <row r="1748" spans="2:34">
      <c r="B1748"/>
      <c r="C1748"/>
      <c r="D1748" s="19"/>
      <c r="E1748" s="283"/>
      <c r="AE1748" s="19"/>
      <c r="AF1748" s="19"/>
      <c r="AG1748"/>
      <c r="AH1748"/>
    </row>
    <row r="1749" spans="2:34">
      <c r="B1749"/>
      <c r="C1749"/>
      <c r="D1749" s="19"/>
      <c r="E1749" s="283"/>
      <c r="AE1749" s="19"/>
      <c r="AF1749" s="19"/>
      <c r="AG1749"/>
      <c r="AH1749"/>
    </row>
    <row r="1750" spans="2:34">
      <c r="B1750"/>
      <c r="C1750"/>
      <c r="D1750" s="19"/>
      <c r="E1750" s="283"/>
      <c r="AE1750" s="19"/>
      <c r="AF1750" s="19"/>
      <c r="AG1750"/>
      <c r="AH1750"/>
    </row>
    <row r="1751" spans="2:34">
      <c r="B1751"/>
      <c r="C1751"/>
      <c r="D1751" s="19"/>
      <c r="E1751" s="283"/>
      <c r="AE1751" s="19"/>
      <c r="AF1751" s="19"/>
      <c r="AG1751"/>
      <c r="AH1751"/>
    </row>
    <row r="1752" spans="2:34">
      <c r="B1752"/>
      <c r="C1752"/>
      <c r="D1752" s="19"/>
      <c r="E1752" s="283"/>
      <c r="AE1752" s="19"/>
      <c r="AF1752" s="19"/>
      <c r="AG1752"/>
      <c r="AH1752"/>
    </row>
    <row r="1753" spans="2:34">
      <c r="B1753"/>
      <c r="C1753"/>
      <c r="D1753" s="19"/>
      <c r="E1753" s="283"/>
      <c r="AE1753" s="19"/>
      <c r="AF1753" s="19"/>
      <c r="AG1753"/>
      <c r="AH1753"/>
    </row>
    <row r="1754" spans="2:34">
      <c r="B1754"/>
      <c r="C1754"/>
      <c r="D1754" s="19"/>
      <c r="E1754" s="283"/>
      <c r="AE1754" s="19"/>
      <c r="AF1754" s="19"/>
      <c r="AG1754"/>
      <c r="AH1754"/>
    </row>
    <row r="1755" spans="2:34">
      <c r="B1755"/>
      <c r="C1755"/>
      <c r="D1755" s="19"/>
      <c r="E1755" s="283"/>
      <c r="AE1755" s="19"/>
      <c r="AF1755" s="19"/>
      <c r="AG1755"/>
      <c r="AH1755"/>
    </row>
    <row r="1756" spans="2:34">
      <c r="B1756"/>
      <c r="C1756"/>
      <c r="D1756" s="19"/>
      <c r="E1756" s="283"/>
      <c r="AE1756" s="19"/>
      <c r="AF1756" s="19"/>
      <c r="AG1756"/>
      <c r="AH1756"/>
    </row>
    <row r="1757" spans="2:34">
      <c r="B1757"/>
      <c r="C1757"/>
      <c r="D1757" s="19"/>
      <c r="E1757" s="283"/>
      <c r="AE1757" s="19"/>
      <c r="AF1757" s="19"/>
      <c r="AG1757"/>
      <c r="AH1757"/>
    </row>
    <row r="1758" spans="2:34">
      <c r="B1758"/>
      <c r="C1758"/>
      <c r="D1758" s="19"/>
      <c r="E1758" s="283"/>
      <c r="AE1758" s="19"/>
      <c r="AF1758" s="19"/>
      <c r="AG1758"/>
      <c r="AH1758"/>
    </row>
    <row r="1759" spans="2:34">
      <c r="B1759"/>
      <c r="C1759"/>
      <c r="D1759" s="19"/>
      <c r="E1759" s="283"/>
      <c r="AE1759" s="19"/>
      <c r="AF1759" s="19"/>
      <c r="AG1759"/>
      <c r="AH1759"/>
    </row>
    <row r="1760" spans="2:34">
      <c r="B1760"/>
      <c r="C1760"/>
      <c r="D1760" s="19"/>
      <c r="E1760" s="283"/>
      <c r="AE1760" s="19"/>
      <c r="AF1760" s="19"/>
      <c r="AG1760"/>
      <c r="AH1760"/>
    </row>
    <row r="1761" spans="2:34">
      <c r="B1761"/>
      <c r="C1761"/>
      <c r="D1761" s="19"/>
      <c r="E1761" s="283"/>
      <c r="AE1761" s="19"/>
      <c r="AF1761" s="19"/>
      <c r="AG1761"/>
      <c r="AH1761"/>
    </row>
    <row r="1762" spans="2:34">
      <c r="B1762"/>
      <c r="C1762"/>
      <c r="D1762" s="19"/>
      <c r="E1762" s="283"/>
      <c r="AE1762" s="19"/>
      <c r="AF1762" s="19"/>
      <c r="AG1762"/>
      <c r="AH1762"/>
    </row>
    <row r="1763" spans="2:34">
      <c r="B1763"/>
      <c r="C1763"/>
      <c r="D1763" s="19"/>
      <c r="E1763" s="283"/>
      <c r="AE1763" s="19"/>
      <c r="AF1763" s="19"/>
      <c r="AG1763"/>
      <c r="AH1763"/>
    </row>
    <row r="1764" spans="2:34">
      <c r="B1764"/>
      <c r="C1764"/>
      <c r="D1764" s="19"/>
      <c r="E1764" s="283"/>
      <c r="AE1764" s="19"/>
      <c r="AF1764" s="19"/>
      <c r="AG1764"/>
      <c r="AH1764"/>
    </row>
    <row r="1765" spans="2:34">
      <c r="B1765"/>
      <c r="C1765"/>
      <c r="D1765" s="19"/>
      <c r="E1765" s="283"/>
      <c r="AE1765" s="19"/>
      <c r="AF1765" s="19"/>
      <c r="AG1765"/>
      <c r="AH1765"/>
    </row>
    <row r="1766" spans="2:34">
      <c r="B1766"/>
      <c r="C1766"/>
      <c r="D1766" s="19"/>
      <c r="E1766" s="283"/>
      <c r="AE1766" s="19"/>
      <c r="AF1766" s="19"/>
      <c r="AG1766"/>
      <c r="AH1766"/>
    </row>
    <row r="1767" spans="2:34">
      <c r="B1767"/>
      <c r="C1767"/>
      <c r="D1767" s="19"/>
      <c r="E1767" s="283"/>
      <c r="AE1767" s="19"/>
      <c r="AF1767" s="19"/>
      <c r="AG1767"/>
      <c r="AH1767"/>
    </row>
    <row r="1768" spans="2:34">
      <c r="B1768"/>
      <c r="C1768"/>
      <c r="D1768" s="19"/>
      <c r="E1768" s="283"/>
      <c r="AE1768" s="19"/>
      <c r="AF1768" s="19"/>
      <c r="AG1768"/>
      <c r="AH1768"/>
    </row>
    <row r="1769" spans="2:34">
      <c r="B1769"/>
      <c r="C1769"/>
      <c r="D1769" s="19"/>
      <c r="E1769" s="283"/>
      <c r="AE1769" s="19"/>
      <c r="AF1769" s="19"/>
      <c r="AG1769"/>
      <c r="AH1769"/>
    </row>
    <row r="1770" spans="2:34">
      <c r="B1770"/>
      <c r="C1770"/>
      <c r="D1770" s="19"/>
      <c r="E1770" s="283"/>
      <c r="AE1770" s="19"/>
      <c r="AF1770" s="19"/>
      <c r="AG1770"/>
      <c r="AH1770"/>
    </row>
    <row r="1771" spans="2:34">
      <c r="B1771"/>
      <c r="C1771"/>
      <c r="D1771" s="19"/>
      <c r="E1771" s="283"/>
      <c r="AE1771" s="19"/>
      <c r="AF1771" s="19"/>
      <c r="AG1771"/>
      <c r="AH1771"/>
    </row>
    <row r="1772" spans="2:34">
      <c r="B1772"/>
      <c r="C1772"/>
      <c r="D1772" s="19"/>
      <c r="E1772" s="283"/>
      <c r="AE1772" s="19"/>
      <c r="AF1772" s="19"/>
      <c r="AG1772"/>
      <c r="AH1772"/>
    </row>
    <row r="1773" spans="2:34">
      <c r="B1773"/>
      <c r="C1773"/>
      <c r="D1773" s="19"/>
      <c r="E1773" s="283"/>
      <c r="AE1773" s="19"/>
      <c r="AF1773" s="19"/>
      <c r="AG1773"/>
      <c r="AH1773"/>
    </row>
    <row r="1774" spans="2:34">
      <c r="B1774"/>
      <c r="C1774"/>
      <c r="D1774" s="19"/>
      <c r="E1774" s="283"/>
      <c r="AE1774" s="19"/>
      <c r="AF1774" s="19"/>
      <c r="AG1774"/>
      <c r="AH1774"/>
    </row>
    <row r="1775" spans="2:34">
      <c r="B1775"/>
      <c r="C1775"/>
      <c r="D1775" s="19"/>
      <c r="E1775" s="283"/>
      <c r="AE1775" s="19"/>
      <c r="AF1775" s="19"/>
      <c r="AG1775"/>
      <c r="AH1775"/>
    </row>
    <row r="1776" spans="2:34">
      <c r="B1776"/>
      <c r="C1776"/>
      <c r="D1776" s="19"/>
      <c r="E1776" s="283"/>
      <c r="AE1776" s="19"/>
      <c r="AF1776" s="19"/>
      <c r="AG1776"/>
      <c r="AH1776"/>
    </row>
    <row r="1777" spans="2:34">
      <c r="B1777"/>
      <c r="C1777"/>
      <c r="D1777" s="19"/>
      <c r="E1777" s="283"/>
      <c r="AE1777" s="19"/>
      <c r="AF1777" s="19"/>
      <c r="AG1777"/>
      <c r="AH1777"/>
    </row>
    <row r="1778" spans="2:34">
      <c r="B1778"/>
      <c r="C1778"/>
      <c r="D1778" s="19"/>
      <c r="E1778" s="283"/>
      <c r="AE1778" s="19"/>
      <c r="AF1778" s="19"/>
      <c r="AG1778"/>
      <c r="AH1778"/>
    </row>
    <row r="1779" spans="2:34">
      <c r="B1779"/>
      <c r="C1779"/>
      <c r="D1779" s="19"/>
      <c r="E1779" s="283"/>
      <c r="AE1779" s="19"/>
      <c r="AF1779" s="19"/>
      <c r="AG1779"/>
      <c r="AH1779"/>
    </row>
    <row r="1780" spans="2:34">
      <c r="B1780"/>
      <c r="C1780"/>
      <c r="D1780" s="19"/>
      <c r="E1780" s="283"/>
      <c r="AE1780" s="19"/>
      <c r="AF1780" s="19"/>
      <c r="AG1780"/>
      <c r="AH1780"/>
    </row>
    <row r="1781" spans="2:34">
      <c r="B1781"/>
      <c r="C1781"/>
      <c r="D1781" s="19"/>
      <c r="E1781" s="283"/>
      <c r="AE1781" s="19"/>
      <c r="AF1781" s="19"/>
      <c r="AG1781"/>
      <c r="AH1781"/>
    </row>
    <row r="1782" spans="2:34">
      <c r="B1782"/>
      <c r="C1782"/>
      <c r="D1782" s="19"/>
      <c r="E1782" s="283"/>
      <c r="AE1782" s="19"/>
      <c r="AF1782" s="19"/>
      <c r="AG1782"/>
      <c r="AH1782"/>
    </row>
    <row r="1783" spans="2:34">
      <c r="B1783"/>
      <c r="C1783"/>
      <c r="D1783" s="19"/>
      <c r="E1783" s="283"/>
      <c r="AE1783" s="19"/>
      <c r="AF1783" s="19"/>
      <c r="AG1783"/>
      <c r="AH1783"/>
    </row>
    <row r="1784" spans="2:34">
      <c r="B1784"/>
      <c r="C1784"/>
      <c r="D1784" s="19"/>
      <c r="E1784" s="283"/>
      <c r="AE1784" s="19"/>
      <c r="AF1784" s="19"/>
      <c r="AG1784"/>
      <c r="AH1784"/>
    </row>
    <row r="1785" spans="2:34">
      <c r="B1785"/>
      <c r="C1785"/>
      <c r="D1785" s="19"/>
      <c r="E1785" s="283"/>
      <c r="AE1785" s="19"/>
      <c r="AF1785" s="19"/>
      <c r="AG1785"/>
      <c r="AH1785"/>
    </row>
    <row r="1786" spans="2:34">
      <c r="B1786"/>
      <c r="C1786"/>
      <c r="D1786" s="19"/>
      <c r="E1786" s="283"/>
      <c r="AE1786" s="19"/>
      <c r="AF1786" s="19"/>
      <c r="AG1786"/>
      <c r="AH1786"/>
    </row>
    <row r="1787" spans="2:34">
      <c r="B1787"/>
      <c r="C1787"/>
      <c r="D1787" s="19"/>
      <c r="E1787" s="283"/>
      <c r="AE1787" s="19"/>
      <c r="AF1787" s="19"/>
      <c r="AG1787"/>
      <c r="AH1787"/>
    </row>
    <row r="1788" spans="2:34">
      <c r="B1788"/>
      <c r="C1788"/>
      <c r="D1788" s="19"/>
      <c r="E1788" s="283"/>
      <c r="AE1788" s="19"/>
      <c r="AF1788" s="19"/>
      <c r="AG1788"/>
      <c r="AH1788"/>
    </row>
    <row r="1789" spans="2:34">
      <c r="B1789"/>
      <c r="C1789"/>
      <c r="D1789" s="19"/>
      <c r="E1789" s="283"/>
      <c r="AE1789" s="19"/>
      <c r="AF1789" s="19"/>
      <c r="AG1789"/>
      <c r="AH1789"/>
    </row>
    <row r="1790" spans="2:34">
      <c r="B1790"/>
      <c r="C1790"/>
      <c r="D1790" s="19"/>
      <c r="E1790" s="283"/>
      <c r="AE1790" s="19"/>
      <c r="AF1790" s="19"/>
      <c r="AG1790"/>
      <c r="AH1790"/>
    </row>
    <row r="1791" spans="2:34">
      <c r="B1791"/>
      <c r="C1791"/>
      <c r="D1791" s="19"/>
      <c r="E1791" s="283"/>
      <c r="AE1791" s="19"/>
      <c r="AF1791" s="19"/>
      <c r="AG1791"/>
      <c r="AH1791"/>
    </row>
    <row r="1792" spans="2:34">
      <c r="B1792"/>
      <c r="C1792"/>
      <c r="D1792" s="19"/>
      <c r="E1792" s="283"/>
      <c r="AE1792" s="19"/>
      <c r="AF1792" s="19"/>
      <c r="AG1792"/>
      <c r="AH1792"/>
    </row>
    <row r="1793" spans="2:34">
      <c r="B1793"/>
      <c r="C1793"/>
      <c r="D1793" s="19"/>
      <c r="E1793" s="283"/>
      <c r="AE1793" s="19"/>
      <c r="AF1793" s="19"/>
      <c r="AG1793"/>
      <c r="AH1793"/>
    </row>
    <row r="1794" spans="2:34">
      <c r="B1794"/>
      <c r="C1794"/>
      <c r="D1794" s="19"/>
      <c r="E1794" s="283"/>
      <c r="AE1794" s="19"/>
      <c r="AF1794" s="19"/>
      <c r="AG1794"/>
      <c r="AH1794"/>
    </row>
    <row r="1795" spans="2:34">
      <c r="B1795"/>
      <c r="C1795"/>
      <c r="D1795" s="19"/>
      <c r="E1795" s="283"/>
      <c r="AE1795" s="19"/>
      <c r="AF1795" s="19"/>
      <c r="AG1795"/>
      <c r="AH1795"/>
    </row>
    <row r="1796" spans="2:34">
      <c r="B1796"/>
      <c r="C1796"/>
      <c r="D1796" s="19"/>
      <c r="E1796" s="283"/>
      <c r="AE1796" s="19"/>
      <c r="AF1796" s="19"/>
      <c r="AG1796"/>
      <c r="AH1796"/>
    </row>
    <row r="1797" spans="2:34">
      <c r="B1797"/>
      <c r="C1797"/>
      <c r="D1797" s="19"/>
      <c r="E1797" s="283"/>
      <c r="AE1797" s="19"/>
      <c r="AF1797" s="19"/>
      <c r="AG1797"/>
      <c r="AH1797"/>
    </row>
    <row r="1798" spans="2:34">
      <c r="B1798"/>
      <c r="C1798"/>
      <c r="D1798" s="19"/>
      <c r="E1798" s="283"/>
      <c r="AE1798" s="19"/>
      <c r="AF1798" s="19"/>
      <c r="AG1798"/>
      <c r="AH1798"/>
    </row>
    <row r="1799" spans="2:34">
      <c r="B1799"/>
      <c r="C1799"/>
      <c r="D1799" s="19"/>
      <c r="E1799" s="283"/>
      <c r="AE1799" s="19"/>
      <c r="AF1799" s="19"/>
      <c r="AG1799"/>
      <c r="AH1799"/>
    </row>
    <row r="1800" spans="2:34">
      <c r="B1800"/>
      <c r="C1800"/>
      <c r="D1800" s="19"/>
      <c r="E1800" s="283"/>
      <c r="AE1800" s="19"/>
      <c r="AF1800" s="19"/>
      <c r="AG1800"/>
      <c r="AH1800"/>
    </row>
    <row r="1801" spans="2:34">
      <c r="B1801"/>
      <c r="C1801"/>
      <c r="D1801" s="19"/>
      <c r="E1801" s="283"/>
      <c r="AE1801" s="19"/>
      <c r="AF1801" s="19"/>
      <c r="AG1801"/>
      <c r="AH1801"/>
    </row>
    <row r="1802" spans="2:34">
      <c r="B1802"/>
      <c r="C1802"/>
      <c r="D1802" s="19"/>
      <c r="E1802" s="283"/>
      <c r="AE1802" s="19"/>
      <c r="AF1802" s="19"/>
      <c r="AG1802"/>
      <c r="AH1802"/>
    </row>
    <row r="1803" spans="2:34">
      <c r="B1803"/>
      <c r="C1803"/>
      <c r="D1803" s="19"/>
      <c r="E1803" s="283"/>
      <c r="AE1803" s="19"/>
      <c r="AF1803" s="19"/>
      <c r="AG1803"/>
      <c r="AH1803"/>
    </row>
    <row r="1804" spans="2:34">
      <c r="B1804"/>
      <c r="C1804"/>
      <c r="D1804" s="19"/>
      <c r="E1804" s="283"/>
      <c r="AE1804" s="19"/>
      <c r="AF1804" s="19"/>
      <c r="AG1804"/>
      <c r="AH1804"/>
    </row>
    <row r="1805" spans="2:34">
      <c r="B1805"/>
      <c r="C1805"/>
      <c r="D1805" s="19"/>
      <c r="E1805" s="283"/>
      <c r="AE1805" s="19"/>
      <c r="AF1805" s="19"/>
      <c r="AG1805"/>
      <c r="AH1805"/>
    </row>
    <row r="1806" spans="2:34">
      <c r="B1806"/>
      <c r="C1806"/>
      <c r="D1806" s="19"/>
      <c r="E1806" s="283"/>
      <c r="AE1806" s="19"/>
      <c r="AF1806" s="19"/>
      <c r="AG1806"/>
      <c r="AH1806"/>
    </row>
    <row r="1807" spans="2:34">
      <c r="B1807"/>
      <c r="C1807"/>
      <c r="D1807" s="19"/>
      <c r="E1807" s="283"/>
      <c r="AE1807" s="19"/>
      <c r="AF1807" s="19"/>
      <c r="AG1807"/>
      <c r="AH1807"/>
    </row>
    <row r="1808" spans="2:34">
      <c r="B1808"/>
      <c r="C1808"/>
      <c r="D1808" s="19"/>
      <c r="E1808" s="283"/>
      <c r="AE1808" s="19"/>
      <c r="AF1808" s="19"/>
      <c r="AG1808"/>
      <c r="AH1808"/>
    </row>
    <row r="1809" spans="2:34">
      <c r="B1809"/>
      <c r="C1809"/>
      <c r="D1809" s="19"/>
      <c r="E1809" s="283"/>
      <c r="AE1809" s="19"/>
      <c r="AF1809" s="19"/>
      <c r="AG1809"/>
      <c r="AH1809"/>
    </row>
    <row r="1810" spans="2:34">
      <c r="B1810"/>
      <c r="C1810"/>
      <c r="D1810" s="19"/>
      <c r="E1810" s="283"/>
      <c r="AE1810" s="19"/>
      <c r="AF1810" s="19"/>
      <c r="AG1810"/>
      <c r="AH1810"/>
    </row>
    <row r="1811" spans="2:34">
      <c r="B1811"/>
      <c r="C1811"/>
      <c r="D1811" s="19"/>
      <c r="E1811" s="283"/>
      <c r="AE1811" s="19"/>
      <c r="AF1811" s="19"/>
      <c r="AG1811"/>
      <c r="AH1811"/>
    </row>
    <row r="1812" spans="2:34">
      <c r="B1812"/>
      <c r="C1812"/>
      <c r="D1812" s="19"/>
      <c r="E1812" s="283"/>
      <c r="AE1812" s="19"/>
      <c r="AF1812" s="19"/>
      <c r="AG1812"/>
      <c r="AH1812"/>
    </row>
    <row r="1813" spans="2:34">
      <c r="B1813"/>
      <c r="C1813"/>
      <c r="D1813" s="19"/>
      <c r="E1813" s="283"/>
      <c r="AE1813" s="19"/>
      <c r="AF1813" s="19"/>
      <c r="AG1813"/>
      <c r="AH1813"/>
    </row>
    <row r="1814" spans="2:34">
      <c r="B1814"/>
      <c r="C1814"/>
      <c r="D1814" s="19"/>
      <c r="E1814" s="283"/>
      <c r="AE1814" s="19"/>
      <c r="AF1814" s="19"/>
      <c r="AG1814"/>
      <c r="AH1814"/>
    </row>
    <row r="1815" spans="2:34">
      <c r="B1815"/>
      <c r="C1815"/>
      <c r="D1815" s="19"/>
      <c r="E1815" s="283"/>
      <c r="AE1815" s="19"/>
      <c r="AF1815" s="19"/>
      <c r="AG1815"/>
      <c r="AH1815"/>
    </row>
    <row r="1816" spans="2:34">
      <c r="B1816"/>
      <c r="C1816"/>
      <c r="D1816" s="19"/>
      <c r="E1816" s="283"/>
      <c r="AE1816" s="19"/>
      <c r="AF1816" s="19"/>
      <c r="AG1816"/>
      <c r="AH1816"/>
    </row>
    <row r="1817" spans="2:34">
      <c r="B1817"/>
      <c r="C1817"/>
      <c r="D1817" s="19"/>
      <c r="E1817" s="283"/>
      <c r="AE1817" s="19"/>
      <c r="AF1817" s="19"/>
      <c r="AG1817"/>
      <c r="AH1817"/>
    </row>
    <row r="1818" spans="2:34">
      <c r="B1818"/>
      <c r="C1818"/>
      <c r="D1818" s="19"/>
      <c r="E1818" s="283"/>
      <c r="AE1818" s="19"/>
      <c r="AF1818" s="19"/>
      <c r="AG1818"/>
      <c r="AH1818"/>
    </row>
    <row r="1819" spans="2:34">
      <c r="B1819"/>
      <c r="C1819"/>
      <c r="D1819" s="19"/>
      <c r="E1819" s="283"/>
      <c r="AE1819" s="19"/>
      <c r="AF1819" s="19"/>
      <c r="AG1819"/>
      <c r="AH1819"/>
    </row>
    <row r="1820" spans="2:34">
      <c r="B1820"/>
      <c r="C1820"/>
      <c r="D1820" s="19"/>
      <c r="E1820" s="283"/>
      <c r="AE1820" s="19"/>
      <c r="AF1820" s="19"/>
      <c r="AG1820"/>
      <c r="AH1820"/>
    </row>
    <row r="1821" spans="2:34">
      <c r="B1821"/>
      <c r="C1821"/>
      <c r="D1821" s="19"/>
      <c r="E1821" s="283"/>
      <c r="AE1821" s="19"/>
      <c r="AF1821" s="19"/>
      <c r="AG1821"/>
      <c r="AH1821"/>
    </row>
    <row r="1822" spans="2:34">
      <c r="B1822"/>
      <c r="C1822"/>
      <c r="D1822" s="19"/>
      <c r="E1822" s="283"/>
      <c r="AE1822" s="19"/>
      <c r="AF1822" s="19"/>
      <c r="AG1822"/>
      <c r="AH1822"/>
    </row>
    <row r="1823" spans="2:34">
      <c r="B1823"/>
      <c r="C1823"/>
      <c r="D1823" s="19"/>
      <c r="E1823" s="283"/>
      <c r="AE1823" s="19"/>
      <c r="AF1823" s="19"/>
      <c r="AG1823"/>
      <c r="AH1823"/>
    </row>
    <row r="1824" spans="2:34">
      <c r="B1824"/>
      <c r="C1824"/>
      <c r="D1824" s="19"/>
      <c r="E1824" s="283"/>
      <c r="AE1824" s="19"/>
      <c r="AF1824" s="19"/>
      <c r="AG1824"/>
      <c r="AH1824"/>
    </row>
    <row r="1825" spans="2:34">
      <c r="B1825"/>
      <c r="C1825"/>
      <c r="D1825" s="19"/>
      <c r="E1825" s="283"/>
      <c r="AE1825" s="19"/>
      <c r="AF1825" s="19"/>
      <c r="AG1825"/>
      <c r="AH1825"/>
    </row>
    <row r="1826" spans="2:34">
      <c r="B1826"/>
      <c r="C1826"/>
      <c r="D1826" s="19"/>
      <c r="E1826" s="283"/>
      <c r="AE1826" s="19"/>
      <c r="AF1826" s="19"/>
      <c r="AG1826"/>
      <c r="AH1826"/>
    </row>
    <row r="1827" spans="2:34">
      <c r="B1827"/>
      <c r="C1827"/>
      <c r="D1827" s="19"/>
      <c r="E1827" s="283"/>
      <c r="AE1827" s="19"/>
      <c r="AF1827" s="19"/>
      <c r="AG1827"/>
      <c r="AH1827"/>
    </row>
    <row r="1828" spans="2:34">
      <c r="B1828"/>
      <c r="C1828"/>
      <c r="D1828" s="19"/>
      <c r="E1828" s="283"/>
      <c r="AE1828" s="19"/>
      <c r="AF1828" s="19"/>
      <c r="AG1828"/>
      <c r="AH1828"/>
    </row>
    <row r="1829" spans="2:34">
      <c r="B1829"/>
      <c r="C1829"/>
      <c r="D1829" s="19"/>
      <c r="E1829" s="283"/>
      <c r="AE1829" s="19"/>
      <c r="AF1829" s="19"/>
      <c r="AG1829"/>
      <c r="AH1829"/>
    </row>
    <row r="1830" spans="2:34">
      <c r="B1830"/>
      <c r="C1830"/>
      <c r="D1830" s="19"/>
      <c r="E1830" s="283"/>
      <c r="AE1830" s="19"/>
      <c r="AF1830" s="19"/>
      <c r="AG1830"/>
      <c r="AH1830"/>
    </row>
    <row r="1831" spans="2:34">
      <c r="B1831"/>
      <c r="C1831"/>
      <c r="D1831" s="19"/>
      <c r="E1831" s="283"/>
      <c r="AE1831" s="19"/>
      <c r="AF1831" s="19"/>
      <c r="AG1831"/>
      <c r="AH1831"/>
    </row>
    <row r="1832" spans="2:34">
      <c r="B1832"/>
      <c r="C1832"/>
      <c r="D1832" s="19"/>
      <c r="E1832" s="283"/>
      <c r="AE1832" s="19"/>
      <c r="AF1832" s="19"/>
      <c r="AG1832"/>
      <c r="AH1832"/>
    </row>
    <row r="1833" spans="2:34">
      <c r="B1833"/>
      <c r="C1833"/>
      <c r="D1833" s="19"/>
      <c r="E1833" s="283"/>
      <c r="AE1833" s="19"/>
      <c r="AF1833" s="19"/>
      <c r="AG1833"/>
      <c r="AH1833"/>
    </row>
    <row r="1834" spans="2:34">
      <c r="B1834"/>
      <c r="C1834"/>
      <c r="D1834" s="19"/>
      <c r="E1834" s="283"/>
      <c r="AE1834" s="19"/>
      <c r="AF1834" s="19"/>
      <c r="AG1834"/>
      <c r="AH1834"/>
    </row>
    <row r="1835" spans="2:34">
      <c r="B1835"/>
      <c r="C1835"/>
      <c r="D1835" s="19"/>
      <c r="E1835" s="283"/>
      <c r="AE1835" s="19"/>
      <c r="AF1835" s="19"/>
      <c r="AG1835"/>
      <c r="AH1835"/>
    </row>
    <row r="1836" spans="2:34">
      <c r="B1836"/>
      <c r="C1836"/>
      <c r="D1836" s="19"/>
      <c r="E1836" s="283"/>
      <c r="AE1836" s="19"/>
      <c r="AF1836" s="19"/>
      <c r="AG1836"/>
      <c r="AH1836"/>
    </row>
    <row r="1837" spans="2:34">
      <c r="B1837"/>
      <c r="C1837"/>
      <c r="D1837" s="19"/>
      <c r="E1837" s="283"/>
      <c r="AE1837" s="19"/>
      <c r="AF1837" s="19"/>
      <c r="AG1837"/>
      <c r="AH1837"/>
    </row>
    <row r="1838" spans="2:34">
      <c r="B1838"/>
      <c r="C1838"/>
      <c r="D1838" s="19"/>
      <c r="E1838" s="283"/>
      <c r="AE1838" s="19"/>
      <c r="AF1838" s="19"/>
      <c r="AG1838"/>
      <c r="AH1838"/>
    </row>
    <row r="1839" spans="2:34">
      <c r="B1839"/>
      <c r="C1839"/>
      <c r="D1839" s="19"/>
      <c r="E1839" s="283"/>
      <c r="AE1839" s="19"/>
      <c r="AF1839" s="19"/>
      <c r="AG1839"/>
      <c r="AH1839"/>
    </row>
    <row r="1840" spans="2:34">
      <c r="B1840"/>
      <c r="C1840"/>
      <c r="D1840" s="19"/>
      <c r="E1840" s="283"/>
      <c r="AE1840" s="19"/>
      <c r="AF1840" s="19"/>
      <c r="AG1840"/>
      <c r="AH1840"/>
    </row>
    <row r="1841" spans="2:34">
      <c r="B1841"/>
      <c r="C1841"/>
      <c r="D1841" s="19"/>
      <c r="E1841" s="283"/>
      <c r="AE1841" s="19"/>
      <c r="AF1841" s="19"/>
      <c r="AG1841"/>
      <c r="AH1841"/>
    </row>
    <row r="1842" spans="2:34">
      <c r="B1842"/>
      <c r="C1842"/>
      <c r="D1842" s="19"/>
      <c r="E1842" s="283"/>
      <c r="AE1842" s="19"/>
      <c r="AF1842" s="19"/>
      <c r="AG1842"/>
      <c r="AH1842"/>
    </row>
    <row r="1843" spans="2:34">
      <c r="B1843"/>
      <c r="C1843"/>
      <c r="D1843" s="19"/>
      <c r="E1843" s="283"/>
      <c r="AE1843" s="19"/>
      <c r="AF1843" s="19"/>
      <c r="AG1843"/>
      <c r="AH1843"/>
    </row>
    <row r="1844" spans="2:34">
      <c r="B1844"/>
      <c r="C1844"/>
      <c r="D1844" s="19"/>
      <c r="E1844" s="283"/>
      <c r="AE1844" s="19"/>
      <c r="AF1844" s="19"/>
      <c r="AG1844"/>
      <c r="AH1844"/>
    </row>
    <row r="1845" spans="2:34">
      <c r="B1845"/>
      <c r="C1845"/>
      <c r="D1845" s="19"/>
      <c r="E1845" s="283"/>
      <c r="AE1845" s="19"/>
      <c r="AF1845" s="19"/>
      <c r="AG1845"/>
      <c r="AH1845"/>
    </row>
    <row r="1846" spans="2:34">
      <c r="B1846"/>
      <c r="C1846"/>
      <c r="D1846" s="19"/>
      <c r="E1846" s="283"/>
      <c r="AE1846" s="19"/>
      <c r="AF1846" s="19"/>
      <c r="AG1846"/>
      <c r="AH1846"/>
    </row>
    <row r="1847" spans="2:34">
      <c r="B1847"/>
      <c r="C1847"/>
      <c r="D1847" s="19"/>
      <c r="E1847" s="283"/>
      <c r="AE1847" s="19"/>
      <c r="AF1847" s="19"/>
      <c r="AG1847"/>
      <c r="AH1847"/>
    </row>
    <row r="1848" spans="2:34">
      <c r="B1848"/>
      <c r="C1848"/>
      <c r="D1848" s="19"/>
      <c r="E1848" s="283"/>
      <c r="AE1848" s="19"/>
      <c r="AF1848" s="19"/>
      <c r="AG1848"/>
      <c r="AH1848"/>
    </row>
    <row r="1849" spans="2:34">
      <c r="B1849"/>
      <c r="C1849"/>
      <c r="D1849" s="19"/>
      <c r="E1849" s="283"/>
      <c r="AE1849" s="19"/>
      <c r="AF1849" s="19"/>
      <c r="AG1849"/>
      <c r="AH1849"/>
    </row>
    <row r="1850" spans="2:34">
      <c r="B1850"/>
      <c r="C1850"/>
      <c r="D1850" s="19"/>
      <c r="E1850" s="283"/>
      <c r="AE1850" s="19"/>
      <c r="AF1850" s="19"/>
      <c r="AG1850"/>
      <c r="AH1850"/>
    </row>
    <row r="1851" spans="2:34">
      <c r="B1851"/>
      <c r="C1851"/>
      <c r="D1851" s="19"/>
      <c r="E1851" s="283"/>
      <c r="AE1851" s="19"/>
      <c r="AF1851" s="19"/>
      <c r="AG1851"/>
      <c r="AH1851"/>
    </row>
    <row r="1852" spans="2:34">
      <c r="B1852"/>
      <c r="C1852"/>
      <c r="D1852" s="19"/>
      <c r="E1852" s="283"/>
      <c r="AE1852" s="19"/>
      <c r="AF1852" s="19"/>
      <c r="AG1852"/>
      <c r="AH1852"/>
    </row>
    <row r="1853" spans="2:34">
      <c r="B1853"/>
      <c r="C1853"/>
      <c r="D1853" s="19"/>
      <c r="E1853" s="283"/>
      <c r="AE1853" s="19"/>
      <c r="AF1853" s="19"/>
      <c r="AG1853"/>
      <c r="AH1853"/>
    </row>
    <row r="1854" spans="2:34">
      <c r="B1854"/>
      <c r="C1854"/>
      <c r="D1854" s="19"/>
      <c r="E1854" s="283"/>
      <c r="AE1854" s="19"/>
      <c r="AF1854" s="19"/>
      <c r="AG1854"/>
      <c r="AH1854"/>
    </row>
    <row r="1855" spans="2:34">
      <c r="B1855"/>
      <c r="C1855"/>
      <c r="D1855" s="19"/>
      <c r="E1855" s="283"/>
      <c r="AE1855" s="19"/>
      <c r="AF1855" s="19"/>
      <c r="AG1855"/>
      <c r="AH1855"/>
    </row>
    <row r="1856" spans="2:34">
      <c r="B1856"/>
      <c r="C1856"/>
      <c r="D1856" s="19"/>
      <c r="E1856" s="283"/>
      <c r="AE1856" s="19"/>
      <c r="AF1856" s="19"/>
      <c r="AG1856"/>
      <c r="AH1856"/>
    </row>
    <row r="1857" spans="2:34">
      <c r="B1857"/>
      <c r="C1857"/>
      <c r="D1857" s="19"/>
      <c r="E1857" s="283"/>
      <c r="AE1857" s="19"/>
      <c r="AF1857" s="19"/>
      <c r="AG1857"/>
      <c r="AH1857"/>
    </row>
    <row r="1858" spans="2:34">
      <c r="B1858"/>
      <c r="C1858"/>
      <c r="D1858" s="19"/>
      <c r="E1858" s="283"/>
      <c r="AE1858" s="19"/>
      <c r="AF1858" s="19"/>
      <c r="AG1858"/>
      <c r="AH1858"/>
    </row>
    <row r="1859" spans="2:34">
      <c r="B1859"/>
      <c r="C1859"/>
      <c r="D1859" s="19"/>
      <c r="E1859" s="283"/>
      <c r="AE1859" s="19"/>
      <c r="AF1859" s="19"/>
      <c r="AG1859"/>
      <c r="AH1859"/>
    </row>
    <row r="1860" spans="2:34">
      <c r="B1860"/>
      <c r="C1860"/>
      <c r="D1860" s="19"/>
      <c r="E1860" s="283"/>
      <c r="AE1860" s="19"/>
      <c r="AF1860" s="19"/>
      <c r="AG1860"/>
      <c r="AH1860"/>
    </row>
    <row r="1861" spans="2:34">
      <c r="B1861"/>
      <c r="C1861"/>
      <c r="D1861" s="19"/>
      <c r="E1861" s="283"/>
      <c r="AE1861" s="19"/>
      <c r="AF1861" s="19"/>
      <c r="AG1861"/>
      <c r="AH1861"/>
    </row>
    <row r="1862" spans="2:34">
      <c r="B1862"/>
      <c r="C1862"/>
      <c r="D1862" s="19"/>
      <c r="E1862" s="283"/>
      <c r="AE1862" s="19"/>
      <c r="AF1862" s="19"/>
      <c r="AG1862"/>
      <c r="AH1862"/>
    </row>
    <row r="1863" spans="2:34">
      <c r="B1863"/>
      <c r="C1863"/>
      <c r="D1863" s="19"/>
      <c r="E1863" s="283"/>
      <c r="AE1863" s="19"/>
      <c r="AF1863" s="19"/>
      <c r="AG1863"/>
      <c r="AH1863"/>
    </row>
    <row r="1864" spans="2:34">
      <c r="B1864"/>
      <c r="C1864"/>
      <c r="D1864" s="19"/>
      <c r="E1864" s="283"/>
      <c r="AE1864" s="19"/>
      <c r="AF1864" s="19"/>
      <c r="AG1864"/>
      <c r="AH1864"/>
    </row>
    <row r="1865" spans="2:34">
      <c r="B1865"/>
      <c r="C1865"/>
      <c r="D1865" s="19"/>
      <c r="E1865" s="283"/>
      <c r="AE1865" s="19"/>
      <c r="AF1865" s="19"/>
      <c r="AG1865"/>
      <c r="AH1865"/>
    </row>
    <row r="1866" spans="2:34">
      <c r="B1866"/>
      <c r="C1866"/>
      <c r="D1866" s="19"/>
      <c r="E1866" s="283"/>
      <c r="AE1866" s="19"/>
      <c r="AF1866" s="19"/>
      <c r="AG1866"/>
      <c r="AH1866"/>
    </row>
    <row r="1867" spans="2:34">
      <c r="B1867"/>
      <c r="C1867"/>
      <c r="D1867" s="19"/>
      <c r="E1867" s="283"/>
      <c r="AE1867" s="19"/>
      <c r="AF1867" s="19"/>
      <c r="AG1867"/>
      <c r="AH1867"/>
    </row>
    <row r="1868" spans="2:34">
      <c r="B1868"/>
      <c r="C1868"/>
      <c r="D1868" s="19"/>
      <c r="E1868" s="283"/>
      <c r="AE1868" s="19"/>
      <c r="AF1868" s="19"/>
      <c r="AG1868"/>
      <c r="AH1868"/>
    </row>
    <row r="1869" spans="2:34">
      <c r="B1869"/>
      <c r="C1869"/>
      <c r="D1869" s="19"/>
      <c r="E1869" s="283"/>
      <c r="AE1869" s="19"/>
      <c r="AF1869" s="19"/>
      <c r="AG1869"/>
      <c r="AH1869"/>
    </row>
    <row r="1870" spans="2:34">
      <c r="B1870"/>
      <c r="C1870"/>
      <c r="D1870" s="19"/>
      <c r="E1870" s="283"/>
      <c r="AE1870" s="19"/>
      <c r="AF1870" s="19"/>
      <c r="AG1870"/>
      <c r="AH1870"/>
    </row>
    <row r="1871" spans="2:34">
      <c r="B1871"/>
      <c r="C1871"/>
      <c r="D1871" s="19"/>
      <c r="E1871" s="283"/>
      <c r="AE1871" s="19"/>
      <c r="AF1871" s="19"/>
      <c r="AG1871"/>
      <c r="AH1871"/>
    </row>
    <row r="1872" spans="2:34">
      <c r="B1872"/>
      <c r="C1872"/>
      <c r="D1872" s="19"/>
      <c r="E1872" s="283"/>
      <c r="AE1872" s="19"/>
      <c r="AF1872" s="19"/>
      <c r="AG1872"/>
      <c r="AH1872"/>
    </row>
    <row r="1873" spans="2:34">
      <c r="B1873"/>
      <c r="C1873"/>
      <c r="D1873" s="19"/>
      <c r="E1873" s="283"/>
      <c r="AE1873" s="19"/>
      <c r="AF1873" s="19"/>
      <c r="AG1873"/>
      <c r="AH1873"/>
    </row>
    <row r="1874" spans="2:34">
      <c r="B1874"/>
      <c r="C1874"/>
      <c r="D1874" s="19"/>
      <c r="E1874" s="283"/>
      <c r="AE1874" s="19"/>
      <c r="AF1874" s="19"/>
      <c r="AG1874"/>
      <c r="AH1874"/>
    </row>
    <row r="1875" spans="2:34">
      <c r="B1875"/>
      <c r="C1875"/>
      <c r="D1875" s="19"/>
      <c r="E1875" s="283"/>
      <c r="AE1875" s="19"/>
      <c r="AF1875" s="19"/>
      <c r="AG1875"/>
      <c r="AH1875"/>
    </row>
    <row r="1876" spans="2:34">
      <c r="B1876"/>
      <c r="C1876"/>
      <c r="D1876" s="19"/>
      <c r="E1876" s="283"/>
      <c r="AE1876" s="19"/>
      <c r="AF1876" s="19"/>
      <c r="AG1876"/>
      <c r="AH1876"/>
    </row>
    <row r="1877" spans="2:34">
      <c r="B1877"/>
      <c r="C1877"/>
      <c r="D1877" s="19"/>
      <c r="E1877" s="283"/>
      <c r="AE1877" s="19"/>
      <c r="AF1877" s="19"/>
      <c r="AG1877"/>
      <c r="AH1877"/>
    </row>
    <row r="1878" spans="2:34">
      <c r="B1878"/>
      <c r="C1878"/>
      <c r="D1878" s="19"/>
      <c r="E1878" s="283"/>
      <c r="AE1878" s="19"/>
      <c r="AF1878" s="19"/>
      <c r="AG1878"/>
      <c r="AH1878"/>
    </row>
    <row r="1879" spans="2:34">
      <c r="B1879"/>
      <c r="C1879"/>
      <c r="D1879" s="19"/>
      <c r="E1879" s="283"/>
      <c r="AE1879" s="19"/>
      <c r="AF1879" s="19"/>
      <c r="AG1879"/>
      <c r="AH1879"/>
    </row>
    <row r="1880" spans="2:34">
      <c r="B1880"/>
      <c r="C1880"/>
      <c r="D1880" s="19"/>
      <c r="E1880" s="283"/>
      <c r="AE1880" s="19"/>
      <c r="AF1880" s="19"/>
      <c r="AG1880"/>
      <c r="AH1880"/>
    </row>
    <row r="1881" spans="2:34">
      <c r="B1881"/>
      <c r="C1881"/>
      <c r="D1881" s="19"/>
      <c r="E1881" s="283"/>
      <c r="AE1881" s="19"/>
      <c r="AF1881" s="19"/>
      <c r="AG1881"/>
      <c r="AH1881"/>
    </row>
    <row r="1882" spans="2:34">
      <c r="B1882"/>
      <c r="C1882"/>
      <c r="D1882" s="19"/>
      <c r="E1882" s="283"/>
      <c r="AE1882" s="19"/>
      <c r="AF1882" s="19"/>
      <c r="AG1882"/>
      <c r="AH1882"/>
    </row>
    <row r="1883" spans="2:34">
      <c r="B1883"/>
      <c r="C1883"/>
      <c r="D1883" s="19"/>
      <c r="E1883" s="283"/>
      <c r="AE1883" s="19"/>
      <c r="AF1883" s="19"/>
      <c r="AG1883"/>
      <c r="AH1883"/>
    </row>
    <row r="1884" spans="2:34">
      <c r="B1884"/>
      <c r="C1884"/>
      <c r="D1884" s="19"/>
      <c r="E1884" s="283"/>
      <c r="AE1884" s="19"/>
      <c r="AF1884" s="19"/>
      <c r="AG1884"/>
      <c r="AH1884"/>
    </row>
    <row r="1885" spans="2:34">
      <c r="B1885"/>
      <c r="C1885"/>
      <c r="D1885" s="19"/>
      <c r="E1885" s="283"/>
      <c r="AE1885" s="19"/>
      <c r="AF1885" s="19"/>
      <c r="AG1885"/>
      <c r="AH1885"/>
    </row>
    <row r="1886" spans="2:34">
      <c r="B1886"/>
      <c r="C1886"/>
      <c r="D1886" s="19"/>
      <c r="E1886" s="283"/>
      <c r="AE1886" s="19"/>
      <c r="AF1886" s="19"/>
      <c r="AG1886"/>
      <c r="AH1886"/>
    </row>
    <row r="1887" spans="2:34">
      <c r="B1887"/>
      <c r="C1887"/>
      <c r="D1887" s="19"/>
      <c r="E1887" s="283"/>
      <c r="AE1887" s="19"/>
      <c r="AF1887" s="19"/>
      <c r="AG1887"/>
      <c r="AH1887"/>
    </row>
    <row r="1888" spans="2:34">
      <c r="B1888"/>
      <c r="C1888"/>
      <c r="D1888" s="19"/>
      <c r="E1888" s="283"/>
      <c r="AE1888" s="19"/>
      <c r="AF1888" s="19"/>
      <c r="AG1888"/>
      <c r="AH1888"/>
    </row>
    <row r="1889" spans="2:34">
      <c r="B1889"/>
      <c r="C1889"/>
      <c r="D1889" s="19"/>
      <c r="E1889" s="283"/>
      <c r="AE1889" s="19"/>
      <c r="AF1889" s="19"/>
      <c r="AG1889"/>
      <c r="AH1889"/>
    </row>
    <row r="1890" spans="2:34">
      <c r="B1890"/>
      <c r="C1890"/>
      <c r="D1890" s="19"/>
      <c r="E1890" s="283"/>
      <c r="AE1890" s="19"/>
      <c r="AF1890" s="19"/>
      <c r="AG1890"/>
      <c r="AH1890"/>
    </row>
    <row r="1891" spans="2:34">
      <c r="B1891"/>
      <c r="C1891"/>
      <c r="D1891" s="19"/>
      <c r="E1891" s="283"/>
      <c r="AE1891" s="19"/>
      <c r="AF1891" s="19"/>
      <c r="AG1891"/>
      <c r="AH1891"/>
    </row>
    <row r="1892" spans="2:34">
      <c r="B1892"/>
      <c r="C1892"/>
      <c r="D1892" s="19"/>
      <c r="E1892" s="283"/>
      <c r="AE1892" s="19"/>
      <c r="AF1892" s="19"/>
      <c r="AG1892"/>
      <c r="AH1892"/>
    </row>
    <row r="1893" spans="2:34">
      <c r="B1893"/>
      <c r="C1893"/>
      <c r="D1893" s="19"/>
      <c r="E1893" s="283"/>
      <c r="AE1893" s="19"/>
      <c r="AF1893" s="19"/>
      <c r="AG1893"/>
      <c r="AH1893"/>
    </row>
    <row r="1894" spans="2:34">
      <c r="B1894"/>
      <c r="C1894"/>
      <c r="D1894" s="19"/>
      <c r="E1894" s="283"/>
      <c r="AE1894" s="19"/>
      <c r="AF1894" s="19"/>
      <c r="AG1894"/>
      <c r="AH1894"/>
    </row>
    <row r="1895" spans="2:34">
      <c r="B1895"/>
      <c r="C1895"/>
      <c r="D1895" s="19"/>
      <c r="E1895" s="283"/>
      <c r="AE1895" s="19"/>
      <c r="AF1895" s="19"/>
      <c r="AG1895"/>
      <c r="AH1895"/>
    </row>
    <row r="1896" spans="2:34">
      <c r="B1896"/>
      <c r="C1896"/>
      <c r="D1896" s="19"/>
      <c r="E1896" s="283"/>
      <c r="AE1896" s="19"/>
      <c r="AF1896" s="19"/>
      <c r="AG1896"/>
      <c r="AH1896"/>
    </row>
    <row r="1897" spans="2:34">
      <c r="B1897"/>
      <c r="C1897"/>
      <c r="D1897" s="19"/>
      <c r="E1897" s="283"/>
      <c r="AE1897" s="19"/>
      <c r="AF1897" s="19"/>
      <c r="AG1897"/>
      <c r="AH1897"/>
    </row>
    <row r="1898" spans="2:34">
      <c r="B1898"/>
      <c r="C1898"/>
      <c r="D1898" s="19"/>
      <c r="E1898" s="283"/>
      <c r="AE1898" s="19"/>
      <c r="AF1898" s="19"/>
      <c r="AG1898"/>
      <c r="AH1898"/>
    </row>
    <row r="1899" spans="2:34">
      <c r="B1899"/>
      <c r="C1899"/>
      <c r="D1899" s="19"/>
      <c r="E1899" s="283"/>
      <c r="AE1899" s="19"/>
      <c r="AF1899" s="19"/>
      <c r="AG1899"/>
      <c r="AH1899"/>
    </row>
    <row r="1900" spans="2:34">
      <c r="B1900"/>
      <c r="C1900"/>
      <c r="D1900" s="19"/>
      <c r="E1900" s="283"/>
      <c r="AE1900" s="19"/>
      <c r="AF1900" s="19"/>
      <c r="AG1900"/>
      <c r="AH1900"/>
    </row>
    <row r="1901" spans="2:34">
      <c r="B1901"/>
      <c r="C1901"/>
      <c r="D1901" s="19"/>
      <c r="E1901" s="283"/>
      <c r="AE1901" s="19"/>
      <c r="AF1901" s="19"/>
      <c r="AG1901"/>
      <c r="AH1901"/>
    </row>
    <row r="1902" spans="2:34">
      <c r="B1902"/>
      <c r="C1902"/>
      <c r="D1902" s="19"/>
      <c r="E1902" s="283"/>
      <c r="AE1902" s="19"/>
      <c r="AF1902" s="19"/>
      <c r="AG1902"/>
      <c r="AH1902"/>
    </row>
    <row r="1903" spans="2:34">
      <c r="B1903"/>
      <c r="C1903"/>
      <c r="D1903" s="19"/>
      <c r="E1903" s="283"/>
      <c r="AE1903" s="19"/>
      <c r="AF1903" s="19"/>
      <c r="AG1903"/>
      <c r="AH1903"/>
    </row>
    <row r="1904" spans="2:34">
      <c r="B1904"/>
      <c r="C1904"/>
      <c r="D1904" s="19"/>
      <c r="E1904" s="283"/>
      <c r="AE1904" s="19"/>
      <c r="AF1904" s="19"/>
      <c r="AG1904"/>
      <c r="AH1904"/>
    </row>
    <row r="1905" spans="2:34">
      <c r="B1905"/>
      <c r="C1905"/>
      <c r="D1905" s="19"/>
      <c r="E1905" s="283"/>
      <c r="AE1905" s="19"/>
      <c r="AF1905" s="19"/>
      <c r="AG1905"/>
      <c r="AH1905"/>
    </row>
    <row r="1906" spans="2:34">
      <c r="B1906"/>
      <c r="C1906"/>
      <c r="D1906" s="19"/>
      <c r="E1906" s="283"/>
      <c r="AE1906" s="19"/>
      <c r="AF1906" s="19"/>
      <c r="AG1906"/>
      <c r="AH1906"/>
    </row>
    <row r="1907" spans="2:34">
      <c r="B1907"/>
      <c r="C1907"/>
      <c r="D1907" s="19"/>
      <c r="E1907" s="283"/>
      <c r="AE1907" s="19"/>
      <c r="AF1907" s="19"/>
      <c r="AG1907"/>
      <c r="AH1907"/>
    </row>
    <row r="1908" spans="2:34">
      <c r="B1908"/>
      <c r="C1908"/>
      <c r="D1908" s="19"/>
      <c r="E1908" s="283"/>
      <c r="AE1908" s="19"/>
      <c r="AF1908" s="19"/>
      <c r="AG1908"/>
      <c r="AH1908"/>
    </row>
    <row r="1909" spans="2:34">
      <c r="B1909"/>
      <c r="C1909"/>
      <c r="D1909" s="19"/>
      <c r="E1909" s="283"/>
      <c r="AE1909" s="19"/>
      <c r="AF1909" s="19"/>
      <c r="AG1909"/>
      <c r="AH1909"/>
    </row>
    <row r="1910" spans="2:34">
      <c r="B1910"/>
      <c r="C1910"/>
      <c r="D1910" s="19"/>
      <c r="E1910" s="283"/>
      <c r="AE1910" s="19"/>
      <c r="AF1910" s="19"/>
      <c r="AG1910"/>
      <c r="AH1910"/>
    </row>
    <row r="1911" spans="2:34">
      <c r="B1911"/>
      <c r="C1911"/>
      <c r="D1911" s="19"/>
      <c r="E1911" s="283"/>
      <c r="AE1911" s="19"/>
      <c r="AF1911" s="19"/>
      <c r="AG1911"/>
      <c r="AH1911"/>
    </row>
    <row r="1912" spans="2:34">
      <c r="B1912"/>
      <c r="C1912"/>
      <c r="D1912" s="19"/>
      <c r="E1912" s="283"/>
      <c r="AE1912" s="19"/>
      <c r="AF1912" s="19"/>
      <c r="AG1912"/>
      <c r="AH1912"/>
    </row>
    <row r="1913" spans="2:34">
      <c r="B1913"/>
      <c r="C1913"/>
      <c r="D1913" s="19"/>
      <c r="E1913" s="283"/>
      <c r="AE1913" s="19"/>
      <c r="AF1913" s="19"/>
      <c r="AG1913"/>
      <c r="AH1913"/>
    </row>
    <row r="1914" spans="2:34">
      <c r="B1914"/>
      <c r="C1914"/>
      <c r="D1914" s="19"/>
      <c r="E1914" s="283"/>
      <c r="AE1914" s="19"/>
      <c r="AF1914" s="19"/>
      <c r="AG1914"/>
      <c r="AH1914"/>
    </row>
    <row r="1915" spans="2:34">
      <c r="B1915"/>
      <c r="C1915"/>
      <c r="D1915" s="19"/>
      <c r="E1915" s="283"/>
      <c r="AE1915" s="19"/>
      <c r="AF1915" s="19"/>
      <c r="AG1915"/>
      <c r="AH1915"/>
    </row>
    <row r="1916" spans="2:34">
      <c r="B1916"/>
      <c r="C1916"/>
      <c r="D1916" s="19"/>
      <c r="E1916" s="283"/>
      <c r="AE1916" s="19"/>
      <c r="AF1916" s="19"/>
      <c r="AG1916"/>
      <c r="AH1916"/>
    </row>
    <row r="1917" spans="2:34">
      <c r="B1917"/>
      <c r="C1917"/>
      <c r="D1917" s="19"/>
      <c r="E1917" s="283"/>
      <c r="AE1917" s="19"/>
      <c r="AF1917" s="19"/>
      <c r="AG1917"/>
      <c r="AH1917"/>
    </row>
    <row r="1918" spans="2:34">
      <c r="B1918"/>
      <c r="C1918"/>
      <c r="D1918" s="19"/>
      <c r="E1918" s="283"/>
      <c r="AE1918" s="19"/>
      <c r="AF1918" s="19"/>
      <c r="AG1918"/>
      <c r="AH1918"/>
    </row>
    <row r="1919" spans="2:34">
      <c r="B1919"/>
      <c r="C1919"/>
      <c r="D1919" s="19"/>
      <c r="E1919" s="283"/>
      <c r="AE1919" s="19"/>
      <c r="AF1919" s="19"/>
      <c r="AG1919"/>
      <c r="AH1919"/>
    </row>
    <row r="1920" spans="2:34">
      <c r="B1920"/>
      <c r="C1920"/>
      <c r="D1920" s="19"/>
      <c r="E1920" s="283"/>
      <c r="AE1920" s="19"/>
      <c r="AF1920" s="19"/>
      <c r="AG1920"/>
      <c r="AH1920"/>
    </row>
    <row r="1921" spans="2:34">
      <c r="B1921"/>
      <c r="C1921"/>
      <c r="D1921" s="19"/>
      <c r="E1921" s="283"/>
      <c r="AE1921" s="19"/>
      <c r="AF1921" s="19"/>
      <c r="AG1921"/>
      <c r="AH1921"/>
    </row>
    <row r="1922" spans="2:34">
      <c r="B1922"/>
      <c r="C1922"/>
      <c r="D1922" s="19"/>
      <c r="E1922" s="283"/>
      <c r="AE1922" s="19"/>
      <c r="AF1922" s="19"/>
      <c r="AG1922"/>
      <c r="AH1922"/>
    </row>
    <row r="1923" spans="2:34">
      <c r="B1923"/>
      <c r="C1923"/>
      <c r="D1923" s="19"/>
      <c r="E1923" s="283"/>
      <c r="AE1923" s="19"/>
      <c r="AF1923" s="19"/>
      <c r="AG1923"/>
      <c r="AH1923"/>
    </row>
    <row r="1924" spans="2:34">
      <c r="B1924"/>
      <c r="C1924"/>
      <c r="D1924" s="19"/>
      <c r="E1924" s="283"/>
      <c r="AE1924" s="19"/>
      <c r="AF1924" s="19"/>
      <c r="AG1924"/>
      <c r="AH1924"/>
    </row>
    <row r="1925" spans="2:34">
      <c r="B1925"/>
      <c r="C1925"/>
      <c r="D1925" s="19"/>
      <c r="E1925" s="283"/>
      <c r="AE1925" s="19"/>
      <c r="AF1925" s="19"/>
      <c r="AG1925"/>
      <c r="AH1925"/>
    </row>
    <row r="1926" spans="2:34">
      <c r="B1926"/>
      <c r="C1926"/>
      <c r="D1926" s="19"/>
      <c r="E1926" s="283"/>
      <c r="AE1926" s="19"/>
      <c r="AF1926" s="19"/>
      <c r="AG1926"/>
      <c r="AH1926"/>
    </row>
    <row r="1927" spans="2:34">
      <c r="B1927"/>
      <c r="C1927"/>
      <c r="D1927" s="19"/>
      <c r="E1927" s="283"/>
      <c r="AE1927" s="19"/>
      <c r="AF1927" s="19"/>
      <c r="AG1927"/>
      <c r="AH1927"/>
    </row>
    <row r="1928" spans="2:34">
      <c r="B1928"/>
      <c r="C1928"/>
      <c r="D1928" s="19"/>
      <c r="E1928" s="283"/>
      <c r="AE1928" s="19"/>
      <c r="AF1928" s="19"/>
      <c r="AG1928"/>
      <c r="AH1928"/>
    </row>
    <row r="1929" spans="2:34">
      <c r="B1929"/>
      <c r="C1929"/>
      <c r="D1929" s="19"/>
      <c r="E1929" s="283"/>
      <c r="AE1929" s="19"/>
      <c r="AF1929" s="19"/>
      <c r="AG1929"/>
      <c r="AH1929"/>
    </row>
    <row r="1930" spans="2:34">
      <c r="B1930"/>
      <c r="C1930"/>
      <c r="D1930" s="19"/>
      <c r="E1930" s="283"/>
      <c r="AE1930" s="19"/>
      <c r="AF1930" s="19"/>
      <c r="AG1930"/>
      <c r="AH1930"/>
    </row>
    <row r="1931" spans="2:34">
      <c r="B1931"/>
      <c r="C1931"/>
      <c r="D1931" s="19"/>
      <c r="E1931" s="283"/>
      <c r="AE1931" s="19"/>
      <c r="AF1931" s="19"/>
      <c r="AG1931"/>
      <c r="AH1931"/>
    </row>
    <row r="1932" spans="2:34">
      <c r="B1932"/>
      <c r="C1932"/>
      <c r="D1932" s="19"/>
      <c r="E1932" s="283"/>
      <c r="AE1932" s="19"/>
      <c r="AF1932" s="19"/>
      <c r="AG1932"/>
      <c r="AH1932"/>
    </row>
    <row r="1933" spans="2:34">
      <c r="B1933"/>
      <c r="C1933"/>
      <c r="D1933" s="19"/>
      <c r="E1933" s="283"/>
      <c r="AE1933" s="19"/>
      <c r="AF1933" s="19"/>
      <c r="AG1933"/>
      <c r="AH1933"/>
    </row>
    <row r="1934" spans="2:34">
      <c r="B1934"/>
      <c r="C1934"/>
      <c r="D1934" s="19"/>
      <c r="E1934" s="283"/>
      <c r="AE1934" s="19"/>
      <c r="AF1934" s="19"/>
      <c r="AG1934"/>
      <c r="AH1934"/>
    </row>
    <row r="1935" spans="2:34">
      <c r="B1935"/>
      <c r="C1935"/>
      <c r="D1935" s="19"/>
      <c r="E1935" s="283"/>
      <c r="AE1935" s="19"/>
      <c r="AF1935" s="19"/>
      <c r="AG1935"/>
      <c r="AH1935"/>
    </row>
    <row r="1936" spans="2:34">
      <c r="B1936"/>
      <c r="C1936"/>
      <c r="D1936" s="19"/>
      <c r="E1936" s="283"/>
      <c r="AE1936" s="19"/>
      <c r="AF1936" s="19"/>
      <c r="AG1936"/>
      <c r="AH1936"/>
    </row>
    <row r="1937" spans="2:34">
      <c r="B1937"/>
      <c r="C1937"/>
      <c r="D1937" s="19"/>
      <c r="E1937" s="283"/>
      <c r="AE1937" s="19"/>
      <c r="AF1937" s="19"/>
      <c r="AG1937"/>
      <c r="AH1937"/>
    </row>
    <row r="1938" spans="2:34">
      <c r="B1938"/>
      <c r="C1938"/>
      <c r="D1938" s="19"/>
      <c r="E1938" s="283"/>
      <c r="AE1938" s="19"/>
      <c r="AF1938" s="19"/>
      <c r="AG1938"/>
      <c r="AH1938"/>
    </row>
    <row r="1939" spans="2:34">
      <c r="B1939"/>
      <c r="C1939"/>
      <c r="D1939" s="19"/>
      <c r="E1939" s="283"/>
      <c r="AE1939" s="19"/>
      <c r="AF1939" s="19"/>
      <c r="AG1939"/>
      <c r="AH1939"/>
    </row>
    <row r="1940" spans="2:34">
      <c r="B1940"/>
      <c r="C1940"/>
      <c r="D1940" s="19"/>
      <c r="E1940" s="283"/>
      <c r="AE1940" s="19"/>
      <c r="AF1940" s="19"/>
      <c r="AG1940"/>
      <c r="AH1940"/>
    </row>
    <row r="1941" spans="2:34">
      <c r="B1941"/>
      <c r="C1941"/>
      <c r="D1941" s="19"/>
      <c r="E1941" s="283"/>
      <c r="AE1941" s="19"/>
      <c r="AF1941" s="19"/>
      <c r="AG1941"/>
      <c r="AH1941"/>
    </row>
    <row r="1942" spans="2:34">
      <c r="B1942"/>
      <c r="C1942"/>
      <c r="D1942" s="19"/>
      <c r="E1942" s="283"/>
      <c r="AE1942" s="19"/>
      <c r="AF1942" s="19"/>
      <c r="AG1942"/>
      <c r="AH1942"/>
    </row>
    <row r="1943" spans="2:34">
      <c r="B1943"/>
      <c r="C1943"/>
      <c r="D1943" s="19"/>
      <c r="E1943" s="283"/>
      <c r="AE1943" s="19"/>
      <c r="AF1943" s="19"/>
      <c r="AG1943"/>
      <c r="AH1943"/>
    </row>
    <row r="1944" spans="2:34">
      <c r="B1944"/>
      <c r="C1944"/>
      <c r="D1944" s="19"/>
      <c r="E1944" s="283"/>
      <c r="AE1944" s="19"/>
      <c r="AF1944" s="19"/>
      <c r="AG1944"/>
      <c r="AH1944"/>
    </row>
    <row r="1945" spans="2:34">
      <c r="B1945"/>
      <c r="C1945"/>
      <c r="D1945" s="19"/>
      <c r="E1945" s="283"/>
      <c r="AE1945" s="19"/>
      <c r="AF1945" s="19"/>
      <c r="AG1945"/>
      <c r="AH1945"/>
    </row>
    <row r="1946" spans="2:34">
      <c r="B1946"/>
      <c r="C1946"/>
      <c r="D1946" s="19"/>
      <c r="E1946" s="283"/>
      <c r="AE1946" s="19"/>
      <c r="AF1946" s="19"/>
      <c r="AG1946"/>
      <c r="AH1946"/>
    </row>
    <row r="1947" spans="2:34">
      <c r="B1947"/>
      <c r="C1947"/>
      <c r="D1947" s="19"/>
      <c r="E1947" s="283"/>
      <c r="AE1947" s="19"/>
      <c r="AF1947" s="19"/>
      <c r="AG1947"/>
      <c r="AH1947"/>
    </row>
    <row r="1948" spans="2:34">
      <c r="B1948"/>
      <c r="C1948"/>
      <c r="D1948" s="19"/>
      <c r="E1948" s="283"/>
      <c r="AE1948" s="19"/>
      <c r="AF1948" s="19"/>
      <c r="AG1948"/>
      <c r="AH1948"/>
    </row>
    <row r="1949" spans="2:34">
      <c r="B1949"/>
      <c r="C1949"/>
      <c r="D1949" s="19"/>
      <c r="E1949" s="283"/>
      <c r="AE1949" s="19"/>
      <c r="AF1949" s="19"/>
      <c r="AG1949"/>
      <c r="AH1949"/>
    </row>
    <row r="1950" spans="2:34">
      <c r="B1950"/>
      <c r="C1950"/>
      <c r="D1950" s="19"/>
      <c r="E1950" s="283"/>
      <c r="AE1950" s="19"/>
      <c r="AF1950" s="19"/>
      <c r="AG1950"/>
      <c r="AH1950"/>
    </row>
    <row r="1951" spans="2:34">
      <c r="B1951"/>
      <c r="C1951"/>
      <c r="D1951" s="19"/>
      <c r="E1951" s="283"/>
      <c r="AE1951" s="19"/>
      <c r="AF1951" s="19"/>
      <c r="AG1951"/>
      <c r="AH1951"/>
    </row>
    <row r="1952" spans="2:34">
      <c r="B1952"/>
      <c r="C1952"/>
      <c r="D1952" s="19"/>
      <c r="E1952" s="283"/>
      <c r="AE1952" s="19"/>
      <c r="AF1952" s="19"/>
      <c r="AG1952"/>
      <c r="AH1952"/>
    </row>
    <row r="1953" spans="2:34">
      <c r="B1953"/>
      <c r="C1953"/>
      <c r="D1953" s="19"/>
      <c r="E1953" s="283"/>
      <c r="AE1953" s="19"/>
      <c r="AF1953" s="19"/>
      <c r="AG1953"/>
      <c r="AH1953"/>
    </row>
    <row r="1954" spans="2:34">
      <c r="B1954"/>
      <c r="C1954"/>
      <c r="D1954" s="19"/>
      <c r="E1954" s="283"/>
      <c r="AE1954" s="19"/>
      <c r="AF1954" s="19"/>
      <c r="AG1954"/>
      <c r="AH1954"/>
    </row>
    <row r="1955" spans="2:34">
      <c r="B1955"/>
      <c r="C1955"/>
      <c r="D1955" s="19"/>
      <c r="E1955" s="283"/>
      <c r="AE1955" s="19"/>
      <c r="AF1955" s="19"/>
      <c r="AG1955"/>
      <c r="AH1955"/>
    </row>
    <row r="1956" spans="2:34">
      <c r="B1956"/>
      <c r="C1956"/>
      <c r="D1956" s="19"/>
      <c r="E1956" s="283"/>
      <c r="AE1956" s="19"/>
      <c r="AF1956" s="19"/>
      <c r="AG1956"/>
      <c r="AH1956"/>
    </row>
    <row r="1957" spans="2:34">
      <c r="B1957"/>
      <c r="C1957"/>
      <c r="D1957" s="19"/>
      <c r="E1957" s="283"/>
      <c r="AE1957" s="19"/>
      <c r="AF1957" s="19"/>
      <c r="AG1957"/>
      <c r="AH1957"/>
    </row>
    <row r="1958" spans="2:34">
      <c r="B1958"/>
      <c r="C1958"/>
      <c r="D1958" s="19"/>
      <c r="E1958" s="283"/>
      <c r="AE1958" s="19"/>
      <c r="AF1958" s="19"/>
      <c r="AG1958"/>
      <c r="AH1958"/>
    </row>
    <row r="1959" spans="2:34">
      <c r="B1959"/>
      <c r="C1959"/>
      <c r="D1959" s="19"/>
      <c r="E1959" s="283"/>
      <c r="AE1959" s="19"/>
      <c r="AF1959" s="19"/>
      <c r="AG1959"/>
      <c r="AH1959"/>
    </row>
    <row r="1960" spans="2:34">
      <c r="B1960"/>
      <c r="C1960"/>
      <c r="D1960" s="19"/>
      <c r="E1960" s="283"/>
      <c r="AE1960" s="19"/>
      <c r="AF1960" s="19"/>
      <c r="AG1960"/>
      <c r="AH1960"/>
    </row>
    <row r="1961" spans="2:34">
      <c r="B1961"/>
      <c r="C1961"/>
      <c r="D1961" s="19"/>
      <c r="E1961" s="283"/>
      <c r="AE1961" s="19"/>
      <c r="AF1961" s="19"/>
      <c r="AG1961"/>
      <c r="AH1961"/>
    </row>
    <row r="1962" spans="2:34">
      <c r="B1962"/>
      <c r="C1962"/>
      <c r="D1962" s="19"/>
      <c r="E1962" s="283"/>
      <c r="AE1962" s="19"/>
      <c r="AF1962" s="19"/>
      <c r="AG1962"/>
      <c r="AH1962"/>
    </row>
    <row r="1963" spans="2:34">
      <c r="B1963"/>
      <c r="C1963"/>
      <c r="D1963" s="19"/>
      <c r="E1963" s="283"/>
      <c r="AE1963" s="19"/>
      <c r="AF1963" s="19"/>
      <c r="AG1963"/>
      <c r="AH1963"/>
    </row>
    <row r="1964" spans="2:34">
      <c r="B1964"/>
      <c r="C1964"/>
      <c r="D1964" s="19"/>
      <c r="E1964" s="283"/>
      <c r="AE1964" s="19"/>
      <c r="AF1964" s="19"/>
      <c r="AG1964"/>
      <c r="AH1964"/>
    </row>
    <row r="1965" spans="2:34">
      <c r="B1965"/>
      <c r="C1965"/>
      <c r="D1965" s="19"/>
      <c r="E1965" s="283"/>
      <c r="AE1965" s="19"/>
      <c r="AF1965" s="19"/>
      <c r="AG1965"/>
      <c r="AH1965"/>
    </row>
    <row r="1966" spans="2:34">
      <c r="B1966"/>
      <c r="C1966"/>
      <c r="D1966" s="19"/>
      <c r="E1966" s="283"/>
      <c r="AE1966" s="19"/>
      <c r="AF1966" s="19"/>
      <c r="AG1966"/>
      <c r="AH1966"/>
    </row>
    <row r="1967" spans="2:34">
      <c r="B1967"/>
      <c r="C1967"/>
      <c r="D1967" s="19"/>
      <c r="E1967" s="283"/>
      <c r="AE1967" s="19"/>
      <c r="AF1967" s="19"/>
      <c r="AG1967"/>
      <c r="AH1967"/>
    </row>
    <row r="1968" spans="2:34">
      <c r="B1968"/>
      <c r="C1968"/>
      <c r="D1968" s="19"/>
      <c r="E1968" s="283"/>
      <c r="AE1968" s="19"/>
      <c r="AF1968" s="19"/>
      <c r="AG1968"/>
      <c r="AH1968"/>
    </row>
    <row r="1969" spans="2:34">
      <c r="B1969"/>
      <c r="C1969"/>
      <c r="D1969" s="19"/>
      <c r="E1969" s="283"/>
      <c r="AE1969" s="19"/>
      <c r="AF1969" s="19"/>
      <c r="AG1969"/>
      <c r="AH1969"/>
    </row>
    <row r="1970" spans="2:34">
      <c r="B1970"/>
      <c r="C1970"/>
      <c r="D1970" s="19"/>
      <c r="E1970" s="283"/>
      <c r="AE1970" s="19"/>
      <c r="AF1970" s="19"/>
      <c r="AG1970"/>
      <c r="AH1970"/>
    </row>
    <row r="1971" spans="2:34">
      <c r="B1971"/>
      <c r="C1971"/>
      <c r="D1971" s="19"/>
      <c r="E1971" s="283"/>
      <c r="AE1971" s="19"/>
      <c r="AF1971" s="19"/>
      <c r="AG1971"/>
      <c r="AH1971"/>
    </row>
    <row r="1972" spans="2:34">
      <c r="B1972"/>
      <c r="C1972"/>
      <c r="D1972" s="19"/>
      <c r="E1972" s="283"/>
      <c r="AE1972" s="19"/>
      <c r="AF1972" s="19"/>
      <c r="AG1972"/>
      <c r="AH1972"/>
    </row>
    <row r="1973" spans="2:34">
      <c r="B1973"/>
      <c r="C1973"/>
      <c r="D1973" s="19"/>
      <c r="E1973" s="283"/>
      <c r="AE1973" s="19"/>
      <c r="AF1973" s="19"/>
      <c r="AG1973"/>
      <c r="AH1973"/>
    </row>
    <row r="1974" spans="2:34">
      <c r="B1974"/>
      <c r="C1974"/>
      <c r="D1974" s="19"/>
      <c r="E1974" s="283"/>
      <c r="AE1974" s="19"/>
      <c r="AF1974" s="19"/>
      <c r="AG1974"/>
      <c r="AH1974"/>
    </row>
    <row r="1975" spans="2:34">
      <c r="B1975"/>
      <c r="C1975"/>
      <c r="D1975" s="19"/>
      <c r="E1975" s="283"/>
      <c r="AE1975" s="19"/>
      <c r="AF1975" s="19"/>
      <c r="AG1975"/>
      <c r="AH1975"/>
    </row>
    <row r="1976" spans="2:34">
      <c r="B1976"/>
      <c r="C1976"/>
      <c r="D1976" s="19"/>
      <c r="E1976" s="283"/>
      <c r="AE1976" s="19"/>
      <c r="AF1976" s="19"/>
      <c r="AG1976"/>
      <c r="AH1976"/>
    </row>
    <row r="1977" spans="2:34">
      <c r="B1977"/>
      <c r="C1977"/>
      <c r="D1977" s="19"/>
      <c r="E1977" s="283"/>
      <c r="AE1977" s="19"/>
      <c r="AF1977" s="19"/>
      <c r="AG1977"/>
      <c r="AH1977"/>
    </row>
    <row r="1978" spans="2:34">
      <c r="B1978"/>
      <c r="C1978"/>
      <c r="D1978" s="19"/>
      <c r="E1978" s="283"/>
      <c r="AE1978" s="19"/>
      <c r="AF1978" s="19"/>
      <c r="AG1978"/>
      <c r="AH1978"/>
    </row>
    <row r="1979" spans="2:34">
      <c r="B1979"/>
      <c r="C1979"/>
      <c r="D1979" s="19"/>
      <c r="E1979" s="283"/>
      <c r="AE1979" s="19"/>
      <c r="AF1979" s="19"/>
      <c r="AG1979"/>
      <c r="AH1979"/>
    </row>
    <row r="1980" spans="2:34">
      <c r="B1980"/>
      <c r="C1980"/>
      <c r="D1980" s="19"/>
      <c r="E1980" s="283"/>
      <c r="AE1980" s="19"/>
      <c r="AF1980" s="19"/>
      <c r="AG1980"/>
      <c r="AH1980"/>
    </row>
    <row r="1981" spans="2:34">
      <c r="B1981"/>
      <c r="C1981"/>
      <c r="D1981" s="19"/>
      <c r="E1981" s="283"/>
      <c r="AE1981" s="19"/>
      <c r="AF1981" s="19"/>
      <c r="AG1981"/>
      <c r="AH1981"/>
    </row>
    <row r="1982" spans="2:34">
      <c r="B1982"/>
      <c r="C1982"/>
      <c r="D1982" s="19"/>
      <c r="E1982" s="283"/>
      <c r="AE1982" s="19"/>
      <c r="AF1982" s="19"/>
      <c r="AG1982"/>
      <c r="AH1982"/>
    </row>
    <row r="1983" spans="2:34">
      <c r="B1983"/>
      <c r="C1983"/>
      <c r="D1983" s="19"/>
      <c r="E1983" s="283"/>
      <c r="AE1983" s="19"/>
      <c r="AF1983" s="19"/>
      <c r="AG1983"/>
      <c r="AH1983"/>
    </row>
    <row r="1984" spans="2:34">
      <c r="B1984"/>
      <c r="C1984"/>
      <c r="D1984" s="19"/>
      <c r="E1984" s="283"/>
      <c r="AE1984" s="19"/>
      <c r="AF1984" s="19"/>
      <c r="AG1984"/>
      <c r="AH1984"/>
    </row>
    <row r="1985" spans="2:34">
      <c r="B1985"/>
      <c r="C1985"/>
      <c r="D1985" s="19"/>
      <c r="E1985" s="283"/>
      <c r="AE1985" s="19"/>
      <c r="AF1985" s="19"/>
      <c r="AG1985"/>
      <c r="AH1985"/>
    </row>
    <row r="1986" spans="2:34">
      <c r="B1986"/>
      <c r="C1986"/>
      <c r="D1986" s="19"/>
      <c r="E1986" s="283"/>
      <c r="AE1986" s="19"/>
      <c r="AF1986" s="19"/>
      <c r="AG1986"/>
      <c r="AH1986"/>
    </row>
    <row r="1987" spans="2:34">
      <c r="B1987"/>
      <c r="C1987"/>
      <c r="D1987" s="19"/>
      <c r="E1987" s="283"/>
      <c r="AE1987" s="19"/>
      <c r="AF1987" s="19"/>
      <c r="AG1987"/>
      <c r="AH1987"/>
    </row>
    <row r="1988" spans="2:34">
      <c r="B1988"/>
      <c r="C1988"/>
      <c r="D1988" s="19"/>
      <c r="E1988" s="283"/>
      <c r="AE1988" s="19"/>
      <c r="AF1988" s="19"/>
      <c r="AG1988"/>
      <c r="AH1988"/>
    </row>
    <row r="1989" spans="2:34">
      <c r="B1989"/>
      <c r="C1989"/>
      <c r="D1989" s="19"/>
      <c r="E1989" s="283"/>
      <c r="AE1989" s="19"/>
      <c r="AF1989" s="19"/>
      <c r="AG1989"/>
      <c r="AH1989"/>
    </row>
    <row r="1990" spans="2:34">
      <c r="B1990"/>
      <c r="C1990"/>
      <c r="D1990" s="19"/>
      <c r="E1990" s="283"/>
      <c r="AE1990" s="19"/>
      <c r="AF1990" s="19"/>
      <c r="AG1990"/>
      <c r="AH1990"/>
    </row>
    <row r="1991" spans="2:34">
      <c r="B1991"/>
      <c r="C1991"/>
      <c r="D1991" s="19"/>
      <c r="E1991" s="283"/>
      <c r="AE1991" s="19"/>
      <c r="AF1991" s="19"/>
      <c r="AG1991"/>
      <c r="AH1991"/>
    </row>
    <row r="1992" spans="2:34">
      <c r="B1992"/>
      <c r="C1992"/>
      <c r="D1992" s="19"/>
      <c r="E1992" s="283"/>
      <c r="AE1992" s="19"/>
      <c r="AF1992" s="19"/>
      <c r="AG1992"/>
      <c r="AH1992"/>
    </row>
    <row r="1993" spans="2:34">
      <c r="B1993"/>
      <c r="C1993"/>
      <c r="D1993" s="19"/>
      <c r="E1993" s="283"/>
      <c r="AE1993" s="19"/>
      <c r="AF1993" s="19"/>
      <c r="AG1993"/>
      <c r="AH1993"/>
    </row>
    <row r="1994" spans="2:34">
      <c r="B1994"/>
      <c r="C1994"/>
      <c r="D1994" s="19"/>
      <c r="E1994" s="283"/>
      <c r="AE1994" s="19"/>
      <c r="AF1994" s="19"/>
      <c r="AG1994"/>
      <c r="AH1994"/>
    </row>
    <row r="1995" spans="2:34">
      <c r="B1995"/>
      <c r="C1995"/>
      <c r="D1995" s="19"/>
      <c r="E1995" s="283"/>
      <c r="AE1995" s="19"/>
      <c r="AF1995" s="19"/>
      <c r="AG1995"/>
      <c r="AH1995"/>
    </row>
    <row r="1996" spans="2:34">
      <c r="B1996"/>
      <c r="C1996"/>
      <c r="D1996" s="19"/>
      <c r="E1996" s="283"/>
      <c r="AE1996" s="19"/>
      <c r="AF1996" s="19"/>
      <c r="AG1996"/>
      <c r="AH1996"/>
    </row>
    <row r="1997" spans="2:34">
      <c r="B1997"/>
      <c r="C1997"/>
      <c r="D1997" s="19"/>
      <c r="E1997" s="283"/>
      <c r="AE1997" s="19"/>
      <c r="AF1997" s="19"/>
      <c r="AG1997"/>
      <c r="AH1997"/>
    </row>
    <row r="1998" spans="2:34">
      <c r="B1998"/>
      <c r="C1998"/>
      <c r="D1998" s="19"/>
      <c r="E1998" s="283"/>
      <c r="AE1998" s="19"/>
      <c r="AF1998" s="19"/>
      <c r="AG1998"/>
      <c r="AH1998"/>
    </row>
    <row r="1999" spans="2:34">
      <c r="B1999"/>
      <c r="C1999"/>
      <c r="D1999" s="19"/>
      <c r="E1999" s="283"/>
      <c r="AE1999" s="19"/>
      <c r="AF1999" s="19"/>
      <c r="AG1999"/>
      <c r="AH1999"/>
    </row>
    <row r="2000" spans="2:34">
      <c r="B2000"/>
      <c r="C2000"/>
      <c r="D2000" s="19"/>
      <c r="E2000" s="283"/>
      <c r="AE2000" s="19"/>
      <c r="AF2000" s="19"/>
      <c r="AG2000"/>
      <c r="AH2000"/>
    </row>
    <row r="2001" spans="2:34">
      <c r="B2001"/>
      <c r="C2001"/>
      <c r="D2001" s="19"/>
      <c r="E2001" s="283"/>
      <c r="AE2001" s="19"/>
      <c r="AF2001" s="19"/>
      <c r="AG2001"/>
      <c r="AH2001"/>
    </row>
    <row r="2002" spans="2:34">
      <c r="B2002"/>
      <c r="C2002"/>
      <c r="D2002" s="19"/>
      <c r="E2002" s="283"/>
      <c r="AE2002" s="19"/>
      <c r="AF2002" s="19"/>
      <c r="AG2002"/>
      <c r="AH2002"/>
    </row>
    <row r="2003" spans="2:34">
      <c r="B2003"/>
      <c r="C2003"/>
      <c r="D2003" s="19"/>
      <c r="E2003" s="283"/>
      <c r="AE2003" s="19"/>
      <c r="AF2003" s="19"/>
      <c r="AG2003"/>
      <c r="AH2003"/>
    </row>
    <row r="2004" spans="2:34">
      <c r="B2004"/>
      <c r="C2004"/>
      <c r="D2004" s="19"/>
      <c r="E2004" s="283"/>
      <c r="AE2004" s="19"/>
      <c r="AF2004" s="19"/>
      <c r="AG2004"/>
      <c r="AH2004"/>
    </row>
    <row r="2005" spans="2:34">
      <c r="B2005"/>
      <c r="C2005"/>
      <c r="D2005" s="19"/>
      <c r="E2005" s="283"/>
      <c r="AE2005" s="19"/>
      <c r="AF2005" s="19"/>
      <c r="AG2005"/>
      <c r="AH2005"/>
    </row>
    <row r="2006" spans="2:34">
      <c r="B2006"/>
      <c r="C2006"/>
      <c r="D2006" s="19"/>
      <c r="E2006" s="283"/>
      <c r="AE2006" s="19"/>
      <c r="AF2006" s="19"/>
      <c r="AG2006"/>
      <c r="AH2006"/>
    </row>
    <row r="2007" spans="2:34">
      <c r="B2007"/>
      <c r="C2007"/>
      <c r="D2007" s="19"/>
      <c r="E2007" s="283"/>
      <c r="AE2007" s="19"/>
      <c r="AF2007" s="19"/>
      <c r="AG2007"/>
      <c r="AH2007"/>
    </row>
    <row r="2008" spans="2:34">
      <c r="B2008"/>
      <c r="C2008"/>
      <c r="D2008" s="19"/>
      <c r="E2008" s="283"/>
      <c r="AE2008" s="19"/>
      <c r="AF2008" s="19"/>
      <c r="AG2008"/>
      <c r="AH2008"/>
    </row>
    <row r="2009" spans="2:34">
      <c r="B2009"/>
      <c r="C2009"/>
      <c r="D2009" s="19"/>
      <c r="E2009" s="283"/>
      <c r="AE2009" s="19"/>
      <c r="AF2009" s="19"/>
      <c r="AG2009"/>
      <c r="AH2009"/>
    </row>
    <row r="2010" spans="2:34">
      <c r="B2010"/>
      <c r="C2010"/>
      <c r="D2010" s="19"/>
      <c r="E2010" s="283"/>
      <c r="AE2010" s="19"/>
      <c r="AF2010" s="19"/>
      <c r="AG2010"/>
      <c r="AH2010"/>
    </row>
    <row r="2011" spans="2:34">
      <c r="B2011"/>
      <c r="C2011"/>
      <c r="D2011" s="19"/>
      <c r="E2011" s="283"/>
      <c r="AE2011" s="19"/>
      <c r="AF2011" s="19"/>
      <c r="AG2011"/>
      <c r="AH2011"/>
    </row>
    <row r="2012" spans="2:34">
      <c r="B2012"/>
      <c r="C2012"/>
      <c r="D2012" s="19"/>
      <c r="E2012" s="283"/>
      <c r="AE2012" s="19"/>
      <c r="AF2012" s="19"/>
      <c r="AG2012"/>
      <c r="AH2012"/>
    </row>
    <row r="2013" spans="2:34">
      <c r="B2013"/>
      <c r="C2013"/>
      <c r="D2013" s="19"/>
      <c r="E2013" s="283"/>
      <c r="AE2013" s="19"/>
      <c r="AF2013" s="19"/>
      <c r="AG2013"/>
      <c r="AH2013"/>
    </row>
    <row r="2014" spans="2:34">
      <c r="B2014"/>
      <c r="C2014"/>
      <c r="D2014" s="19"/>
      <c r="E2014" s="283"/>
      <c r="AE2014" s="19"/>
      <c r="AF2014" s="19"/>
      <c r="AG2014"/>
      <c r="AH2014"/>
    </row>
    <row r="2015" spans="2:34">
      <c r="B2015"/>
      <c r="C2015"/>
      <c r="D2015" s="19"/>
      <c r="E2015" s="283"/>
      <c r="AE2015" s="19"/>
      <c r="AF2015" s="19"/>
      <c r="AG2015"/>
      <c r="AH2015"/>
    </row>
    <row r="2016" spans="2:34">
      <c r="B2016"/>
      <c r="C2016"/>
      <c r="D2016" s="19"/>
      <c r="E2016" s="283"/>
      <c r="AE2016" s="19"/>
      <c r="AF2016" s="19"/>
      <c r="AG2016"/>
      <c r="AH2016"/>
    </row>
    <row r="2017" spans="2:34">
      <c r="B2017"/>
      <c r="C2017"/>
      <c r="D2017" s="19"/>
      <c r="E2017" s="283"/>
      <c r="AE2017" s="19"/>
      <c r="AF2017" s="19"/>
      <c r="AG2017"/>
      <c r="AH2017"/>
    </row>
    <row r="2018" spans="2:34">
      <c r="B2018"/>
      <c r="C2018"/>
      <c r="D2018" s="19"/>
      <c r="E2018" s="283"/>
      <c r="AE2018" s="19"/>
      <c r="AF2018" s="19"/>
      <c r="AG2018"/>
      <c r="AH2018"/>
    </row>
    <row r="2019" spans="2:34">
      <c r="B2019"/>
      <c r="C2019"/>
      <c r="D2019" s="19"/>
      <c r="E2019" s="283"/>
      <c r="AE2019" s="19"/>
      <c r="AF2019" s="19"/>
      <c r="AG2019"/>
      <c r="AH2019"/>
    </row>
    <row r="2020" spans="2:34">
      <c r="B2020"/>
      <c r="C2020"/>
      <c r="D2020" s="19"/>
      <c r="E2020" s="283"/>
      <c r="AE2020" s="19"/>
      <c r="AF2020" s="19"/>
      <c r="AG2020"/>
      <c r="AH2020"/>
    </row>
    <row r="2021" spans="2:34">
      <c r="B2021"/>
      <c r="C2021"/>
      <c r="D2021" s="19"/>
      <c r="E2021" s="283"/>
      <c r="AE2021" s="19"/>
      <c r="AF2021" s="19"/>
      <c r="AG2021"/>
      <c r="AH2021"/>
    </row>
    <row r="2022" spans="2:34">
      <c r="B2022"/>
      <c r="C2022"/>
      <c r="D2022" s="19"/>
      <c r="E2022" s="283"/>
      <c r="AE2022" s="19"/>
      <c r="AF2022" s="19"/>
      <c r="AG2022"/>
      <c r="AH2022"/>
    </row>
    <row r="2023" spans="2:34">
      <c r="B2023"/>
      <c r="C2023"/>
      <c r="D2023" s="19"/>
      <c r="E2023" s="283"/>
      <c r="AE2023" s="19"/>
      <c r="AF2023" s="19"/>
      <c r="AG2023"/>
      <c r="AH2023"/>
    </row>
    <row r="2024" spans="2:34">
      <c r="B2024"/>
      <c r="C2024"/>
      <c r="D2024" s="19"/>
      <c r="E2024" s="283"/>
      <c r="AE2024" s="19"/>
      <c r="AF2024" s="19"/>
      <c r="AG2024"/>
      <c r="AH2024"/>
    </row>
    <row r="2025" spans="2:34">
      <c r="B2025"/>
      <c r="C2025"/>
      <c r="D2025" s="19"/>
      <c r="E2025" s="283"/>
      <c r="AE2025" s="19"/>
      <c r="AF2025" s="19"/>
      <c r="AG2025"/>
      <c r="AH2025"/>
    </row>
    <row r="2026" spans="2:34">
      <c r="B2026"/>
      <c r="C2026"/>
      <c r="D2026" s="19"/>
      <c r="E2026" s="283"/>
      <c r="AE2026" s="19"/>
      <c r="AF2026" s="19"/>
      <c r="AG2026"/>
      <c r="AH2026"/>
    </row>
    <row r="2027" spans="2:34">
      <c r="B2027"/>
      <c r="C2027"/>
      <c r="D2027" s="19"/>
      <c r="E2027" s="283"/>
      <c r="AE2027" s="19"/>
      <c r="AF2027" s="19"/>
      <c r="AG2027"/>
      <c r="AH2027"/>
    </row>
    <row r="2028" spans="2:34">
      <c r="B2028"/>
      <c r="C2028"/>
      <c r="D2028" s="19"/>
      <c r="E2028" s="283"/>
      <c r="AE2028" s="19"/>
      <c r="AF2028" s="19"/>
      <c r="AG2028"/>
      <c r="AH2028"/>
    </row>
    <row r="2029" spans="2:34">
      <c r="B2029"/>
      <c r="C2029"/>
      <c r="D2029" s="19"/>
      <c r="E2029" s="283"/>
      <c r="AE2029" s="19"/>
      <c r="AF2029" s="19"/>
      <c r="AG2029"/>
      <c r="AH2029"/>
    </row>
    <row r="2030" spans="2:34">
      <c r="B2030"/>
      <c r="C2030"/>
      <c r="D2030" s="19"/>
      <c r="E2030" s="283"/>
      <c r="AE2030" s="19"/>
      <c r="AF2030" s="19"/>
      <c r="AG2030"/>
      <c r="AH2030"/>
    </row>
    <row r="2031" spans="2:34">
      <c r="B2031"/>
      <c r="C2031"/>
      <c r="D2031" s="19"/>
      <c r="E2031" s="283"/>
      <c r="AE2031" s="19"/>
      <c r="AF2031" s="19"/>
      <c r="AG2031"/>
      <c r="AH2031"/>
    </row>
    <row r="2032" spans="2:34">
      <c r="B2032"/>
      <c r="C2032"/>
      <c r="D2032" s="19"/>
      <c r="E2032" s="283"/>
      <c r="AE2032" s="19"/>
      <c r="AF2032" s="19"/>
      <c r="AG2032"/>
      <c r="AH2032"/>
    </row>
    <row r="2033" spans="2:34">
      <c r="B2033"/>
      <c r="C2033"/>
      <c r="D2033" s="19"/>
      <c r="E2033" s="283"/>
      <c r="AE2033" s="19"/>
      <c r="AF2033" s="19"/>
      <c r="AG2033"/>
      <c r="AH2033"/>
    </row>
    <row r="2034" spans="2:34">
      <c r="B2034"/>
      <c r="C2034"/>
      <c r="D2034" s="19"/>
      <c r="E2034" s="283"/>
      <c r="AE2034" s="19"/>
      <c r="AF2034" s="19"/>
      <c r="AG2034"/>
      <c r="AH2034"/>
    </row>
    <row r="2035" spans="2:34">
      <c r="B2035"/>
      <c r="C2035"/>
      <c r="D2035" s="19"/>
      <c r="E2035" s="283"/>
      <c r="AE2035" s="19"/>
      <c r="AF2035" s="19"/>
      <c r="AG2035"/>
      <c r="AH2035"/>
    </row>
    <row r="2036" spans="2:34">
      <c r="B2036"/>
      <c r="C2036"/>
      <c r="D2036" s="19"/>
      <c r="E2036" s="283"/>
      <c r="AE2036" s="19"/>
      <c r="AF2036" s="19"/>
      <c r="AG2036"/>
      <c r="AH2036"/>
    </row>
    <row r="2037" spans="2:34">
      <c r="B2037"/>
      <c r="C2037"/>
      <c r="D2037" s="19"/>
      <c r="E2037" s="283"/>
      <c r="AE2037" s="19"/>
      <c r="AF2037" s="19"/>
      <c r="AG2037"/>
      <c r="AH2037"/>
    </row>
    <row r="2038" spans="2:34">
      <c r="B2038"/>
      <c r="C2038"/>
      <c r="D2038" s="19"/>
      <c r="E2038" s="283"/>
      <c r="AE2038" s="19"/>
      <c r="AF2038" s="19"/>
      <c r="AG2038"/>
      <c r="AH2038"/>
    </row>
    <row r="2039" spans="2:34">
      <c r="B2039"/>
      <c r="C2039"/>
      <c r="D2039" s="19"/>
      <c r="E2039" s="283"/>
      <c r="AE2039" s="19"/>
      <c r="AF2039" s="19"/>
      <c r="AG2039"/>
      <c r="AH2039"/>
    </row>
    <row r="2040" spans="2:34">
      <c r="B2040"/>
      <c r="C2040"/>
      <c r="D2040" s="19"/>
      <c r="E2040" s="283"/>
      <c r="AE2040" s="19"/>
      <c r="AF2040" s="19"/>
      <c r="AG2040"/>
      <c r="AH2040"/>
    </row>
    <row r="2041" spans="2:34">
      <c r="B2041"/>
      <c r="C2041"/>
      <c r="D2041" s="19"/>
      <c r="E2041" s="283"/>
      <c r="AE2041" s="19"/>
      <c r="AF2041" s="19"/>
      <c r="AG2041"/>
      <c r="AH2041"/>
    </row>
    <row r="2042" spans="2:34">
      <c r="B2042"/>
      <c r="C2042"/>
      <c r="D2042" s="19"/>
      <c r="E2042" s="283"/>
      <c r="AE2042" s="19"/>
      <c r="AF2042" s="19"/>
      <c r="AG2042"/>
      <c r="AH2042"/>
    </row>
    <row r="2043" spans="2:34">
      <c r="B2043"/>
      <c r="C2043"/>
      <c r="D2043" s="19"/>
      <c r="E2043" s="283"/>
      <c r="AE2043" s="19"/>
      <c r="AF2043" s="19"/>
      <c r="AG2043"/>
      <c r="AH2043"/>
    </row>
    <row r="2044" spans="2:34">
      <c r="B2044"/>
      <c r="C2044"/>
      <c r="D2044" s="19"/>
      <c r="E2044" s="283"/>
      <c r="AE2044" s="19"/>
      <c r="AF2044" s="19"/>
      <c r="AG2044"/>
      <c r="AH2044"/>
    </row>
    <row r="2045" spans="2:34">
      <c r="B2045"/>
      <c r="C2045"/>
      <c r="D2045" s="19"/>
      <c r="E2045" s="283"/>
      <c r="AE2045" s="19"/>
      <c r="AF2045" s="19"/>
      <c r="AG2045"/>
      <c r="AH2045"/>
    </row>
    <row r="2046" spans="2:34">
      <c r="B2046"/>
      <c r="C2046"/>
      <c r="D2046" s="19"/>
      <c r="E2046" s="283"/>
      <c r="AE2046" s="19"/>
      <c r="AF2046" s="19"/>
      <c r="AG2046"/>
      <c r="AH2046"/>
    </row>
    <row r="2047" spans="2:34">
      <c r="B2047"/>
      <c r="C2047"/>
      <c r="D2047" s="19"/>
      <c r="E2047" s="283"/>
      <c r="AE2047" s="19"/>
      <c r="AF2047" s="19"/>
      <c r="AG2047"/>
      <c r="AH2047"/>
    </row>
    <row r="2048" spans="2:34">
      <c r="B2048"/>
      <c r="C2048"/>
      <c r="D2048" s="19"/>
      <c r="E2048" s="283"/>
      <c r="AE2048" s="19"/>
      <c r="AF2048" s="19"/>
      <c r="AG2048"/>
      <c r="AH2048"/>
    </row>
    <row r="2049" spans="2:34">
      <c r="B2049"/>
      <c r="C2049"/>
      <c r="D2049" s="19"/>
      <c r="E2049" s="283"/>
      <c r="AE2049" s="19"/>
      <c r="AF2049" s="19"/>
      <c r="AG2049"/>
      <c r="AH2049"/>
    </row>
    <row r="2050" spans="2:34">
      <c r="B2050"/>
      <c r="C2050"/>
      <c r="D2050" s="19"/>
      <c r="E2050" s="283"/>
      <c r="AE2050" s="19"/>
      <c r="AF2050" s="19"/>
      <c r="AG2050"/>
      <c r="AH2050"/>
    </row>
    <row r="2051" spans="2:34">
      <c r="B2051"/>
      <c r="C2051"/>
      <c r="D2051" s="19"/>
      <c r="E2051" s="283"/>
      <c r="AE2051" s="19"/>
      <c r="AF2051" s="19"/>
      <c r="AG2051"/>
      <c r="AH2051"/>
    </row>
    <row r="2052" spans="2:34">
      <c r="B2052"/>
      <c r="C2052"/>
      <c r="D2052" s="19"/>
      <c r="E2052" s="283"/>
      <c r="AE2052" s="19"/>
      <c r="AF2052" s="19"/>
      <c r="AG2052"/>
      <c r="AH2052"/>
    </row>
    <row r="2053" spans="2:34">
      <c r="B2053"/>
      <c r="C2053"/>
      <c r="D2053" s="19"/>
      <c r="E2053" s="283"/>
      <c r="AE2053" s="19"/>
      <c r="AF2053" s="19"/>
      <c r="AG2053"/>
      <c r="AH2053"/>
    </row>
    <row r="2054" spans="2:34">
      <c r="B2054"/>
      <c r="C2054"/>
      <c r="D2054" s="19"/>
      <c r="E2054" s="283"/>
      <c r="AE2054" s="19"/>
      <c r="AF2054" s="19"/>
      <c r="AG2054"/>
      <c r="AH2054"/>
    </row>
    <row r="2055" spans="2:34">
      <c r="B2055"/>
      <c r="C2055"/>
      <c r="D2055" s="19"/>
      <c r="E2055" s="283"/>
      <c r="AE2055" s="19"/>
      <c r="AF2055" s="19"/>
      <c r="AG2055"/>
      <c r="AH2055"/>
    </row>
    <row r="2056" spans="2:34">
      <c r="B2056"/>
      <c r="C2056"/>
      <c r="D2056" s="19"/>
      <c r="E2056" s="283"/>
      <c r="AE2056" s="19"/>
      <c r="AF2056" s="19"/>
      <c r="AG2056"/>
      <c r="AH2056"/>
    </row>
    <row r="2057" spans="2:34">
      <c r="B2057"/>
      <c r="C2057"/>
      <c r="D2057" s="19"/>
      <c r="E2057" s="283"/>
      <c r="AE2057" s="19"/>
      <c r="AF2057" s="19"/>
      <c r="AG2057"/>
      <c r="AH2057"/>
    </row>
    <row r="2058" spans="2:34">
      <c r="B2058"/>
      <c r="C2058"/>
      <c r="D2058" s="19"/>
      <c r="E2058" s="283"/>
      <c r="AE2058" s="19"/>
      <c r="AF2058" s="19"/>
      <c r="AG2058"/>
      <c r="AH2058"/>
    </row>
    <row r="2059" spans="2:34">
      <c r="B2059"/>
      <c r="C2059"/>
      <c r="D2059" s="19"/>
      <c r="E2059" s="283"/>
      <c r="AE2059" s="19"/>
      <c r="AF2059" s="19"/>
      <c r="AG2059"/>
      <c r="AH2059"/>
    </row>
    <row r="2060" spans="2:34">
      <c r="B2060"/>
      <c r="C2060"/>
      <c r="D2060" s="19"/>
      <c r="E2060" s="283"/>
      <c r="AE2060" s="19"/>
      <c r="AF2060" s="19"/>
      <c r="AG2060"/>
      <c r="AH2060"/>
    </row>
    <row r="2061" spans="2:34">
      <c r="B2061"/>
      <c r="C2061"/>
      <c r="D2061" s="19"/>
      <c r="E2061" s="283"/>
      <c r="AE2061" s="19"/>
      <c r="AF2061" s="19"/>
      <c r="AG2061"/>
      <c r="AH2061"/>
    </row>
    <row r="2062" spans="2:34">
      <c r="B2062"/>
      <c r="C2062"/>
      <c r="D2062" s="19"/>
      <c r="E2062" s="283"/>
      <c r="AE2062" s="19"/>
      <c r="AF2062" s="19"/>
      <c r="AG2062"/>
      <c r="AH2062"/>
    </row>
    <row r="2063" spans="2:34">
      <c r="B2063"/>
      <c r="C2063"/>
      <c r="D2063" s="19"/>
      <c r="E2063" s="283"/>
      <c r="AE2063" s="19"/>
      <c r="AF2063" s="19"/>
      <c r="AG2063"/>
      <c r="AH2063"/>
    </row>
    <row r="2064" spans="2:34">
      <c r="B2064"/>
      <c r="C2064"/>
      <c r="D2064" s="19"/>
      <c r="E2064" s="283"/>
      <c r="AE2064" s="19"/>
      <c r="AF2064" s="19"/>
      <c r="AG2064"/>
      <c r="AH2064"/>
    </row>
    <row r="2065" spans="2:34">
      <c r="B2065"/>
      <c r="C2065"/>
      <c r="D2065" s="19"/>
      <c r="E2065" s="283"/>
      <c r="AE2065" s="19"/>
      <c r="AF2065" s="19"/>
      <c r="AG2065"/>
      <c r="AH2065"/>
    </row>
    <row r="2066" spans="2:34">
      <c r="B2066"/>
      <c r="C2066"/>
      <c r="D2066" s="19"/>
      <c r="E2066" s="283"/>
      <c r="AE2066" s="19"/>
      <c r="AF2066" s="19"/>
      <c r="AG2066"/>
      <c r="AH2066"/>
    </row>
    <row r="2067" spans="2:34">
      <c r="B2067"/>
      <c r="C2067"/>
      <c r="D2067" s="19"/>
      <c r="E2067" s="283"/>
      <c r="AE2067" s="19"/>
      <c r="AF2067" s="19"/>
      <c r="AG2067"/>
      <c r="AH2067"/>
    </row>
    <row r="2068" spans="2:34">
      <c r="B2068"/>
      <c r="C2068"/>
      <c r="D2068" s="19"/>
      <c r="E2068" s="283"/>
      <c r="AE2068" s="19"/>
      <c r="AF2068" s="19"/>
      <c r="AG2068"/>
      <c r="AH2068"/>
    </row>
    <row r="2069" spans="2:34">
      <c r="B2069"/>
      <c r="C2069"/>
      <c r="D2069" s="19"/>
      <c r="E2069" s="283"/>
      <c r="AE2069" s="19"/>
      <c r="AF2069" s="19"/>
      <c r="AG2069"/>
      <c r="AH2069"/>
    </row>
    <row r="2070" spans="2:34">
      <c r="B2070"/>
      <c r="C2070"/>
      <c r="D2070" s="19"/>
      <c r="E2070" s="283"/>
      <c r="AE2070" s="19"/>
      <c r="AF2070" s="19"/>
      <c r="AG2070"/>
      <c r="AH2070"/>
    </row>
    <row r="2071" spans="2:34">
      <c r="B2071"/>
      <c r="C2071"/>
      <c r="D2071" s="19"/>
      <c r="E2071" s="283"/>
      <c r="AE2071" s="19"/>
      <c r="AF2071" s="19"/>
      <c r="AG2071"/>
      <c r="AH2071"/>
    </row>
    <row r="2072" spans="2:34">
      <c r="B2072"/>
      <c r="C2072"/>
      <c r="D2072" s="19"/>
      <c r="E2072" s="283"/>
      <c r="AE2072" s="19"/>
      <c r="AF2072" s="19"/>
      <c r="AG2072"/>
      <c r="AH2072"/>
    </row>
    <row r="2073" spans="2:34">
      <c r="B2073"/>
      <c r="C2073"/>
      <c r="D2073" s="19"/>
      <c r="E2073" s="283"/>
      <c r="AE2073" s="19"/>
      <c r="AF2073" s="19"/>
      <c r="AG2073"/>
      <c r="AH2073"/>
    </row>
    <row r="2074" spans="2:34">
      <c r="B2074"/>
      <c r="C2074"/>
      <c r="D2074" s="19"/>
      <c r="E2074" s="283"/>
      <c r="AE2074" s="19"/>
      <c r="AF2074" s="19"/>
      <c r="AG2074"/>
      <c r="AH2074"/>
    </row>
    <row r="2075" spans="2:34">
      <c r="B2075"/>
      <c r="C2075"/>
      <c r="D2075" s="19"/>
      <c r="E2075" s="283"/>
      <c r="AE2075" s="19"/>
      <c r="AF2075" s="19"/>
      <c r="AG2075"/>
      <c r="AH2075"/>
    </row>
    <row r="2076" spans="2:34">
      <c r="B2076"/>
      <c r="C2076"/>
      <c r="D2076" s="19"/>
      <c r="E2076" s="283"/>
      <c r="AE2076" s="19"/>
      <c r="AF2076" s="19"/>
      <c r="AG2076"/>
      <c r="AH2076"/>
    </row>
    <row r="2077" spans="2:34">
      <c r="B2077"/>
      <c r="C2077"/>
      <c r="D2077" s="19"/>
      <c r="E2077" s="283"/>
      <c r="AE2077" s="19"/>
      <c r="AF2077" s="19"/>
      <c r="AG2077"/>
      <c r="AH2077"/>
    </row>
    <row r="2078" spans="2:34">
      <c r="B2078"/>
      <c r="C2078"/>
      <c r="D2078" s="19"/>
      <c r="E2078" s="283"/>
      <c r="AE2078" s="19"/>
      <c r="AF2078" s="19"/>
      <c r="AG2078"/>
      <c r="AH2078"/>
    </row>
    <row r="2079" spans="2:34">
      <c r="B2079"/>
      <c r="C2079"/>
      <c r="D2079" s="19"/>
      <c r="E2079" s="283"/>
      <c r="AE2079" s="19"/>
      <c r="AF2079" s="19"/>
      <c r="AG2079"/>
      <c r="AH2079"/>
    </row>
    <row r="2080" spans="2:34">
      <c r="B2080"/>
      <c r="C2080"/>
      <c r="D2080" s="19"/>
      <c r="E2080" s="283"/>
      <c r="AE2080" s="19"/>
      <c r="AF2080" s="19"/>
      <c r="AG2080"/>
      <c r="AH2080"/>
    </row>
    <row r="2081" spans="2:34">
      <c r="B2081"/>
      <c r="C2081"/>
      <c r="D2081" s="19"/>
      <c r="E2081" s="283"/>
      <c r="AE2081" s="19"/>
      <c r="AF2081" s="19"/>
      <c r="AG2081"/>
      <c r="AH2081"/>
    </row>
    <row r="2082" spans="2:34">
      <c r="B2082"/>
      <c r="C2082"/>
      <c r="D2082" s="19"/>
      <c r="E2082" s="283"/>
      <c r="AE2082" s="19"/>
      <c r="AF2082" s="19"/>
      <c r="AG2082"/>
      <c r="AH2082"/>
    </row>
    <row r="2083" spans="2:34">
      <c r="B2083"/>
      <c r="C2083"/>
      <c r="D2083" s="19"/>
      <c r="E2083" s="283"/>
      <c r="AE2083" s="19"/>
      <c r="AF2083" s="19"/>
      <c r="AG2083"/>
      <c r="AH2083"/>
    </row>
    <row r="2084" spans="2:34">
      <c r="B2084"/>
      <c r="C2084"/>
      <c r="D2084" s="19"/>
      <c r="E2084" s="283"/>
      <c r="AE2084" s="19"/>
      <c r="AF2084" s="19"/>
      <c r="AG2084"/>
      <c r="AH2084"/>
    </row>
    <row r="2085" spans="2:34">
      <c r="B2085"/>
      <c r="C2085"/>
      <c r="D2085" s="19"/>
      <c r="E2085" s="283"/>
      <c r="AE2085" s="19"/>
      <c r="AF2085" s="19"/>
      <c r="AG2085"/>
      <c r="AH2085"/>
    </row>
    <row r="2086" spans="2:34">
      <c r="B2086"/>
      <c r="C2086"/>
      <c r="D2086" s="19"/>
      <c r="E2086" s="283"/>
      <c r="AE2086" s="19"/>
      <c r="AF2086" s="19"/>
      <c r="AG2086"/>
      <c r="AH2086"/>
    </row>
    <row r="2087" spans="2:34">
      <c r="B2087"/>
      <c r="C2087"/>
      <c r="D2087" s="19"/>
      <c r="E2087" s="283"/>
      <c r="AE2087" s="19"/>
      <c r="AF2087" s="19"/>
      <c r="AG2087"/>
      <c r="AH2087"/>
    </row>
    <row r="2088" spans="2:34">
      <c r="B2088"/>
      <c r="C2088"/>
      <c r="D2088" s="19"/>
      <c r="E2088" s="283"/>
      <c r="AE2088" s="19"/>
      <c r="AF2088" s="19"/>
      <c r="AG2088"/>
      <c r="AH2088"/>
    </row>
    <row r="2089" spans="2:34">
      <c r="B2089"/>
      <c r="C2089"/>
      <c r="D2089" s="19"/>
      <c r="E2089" s="283"/>
      <c r="AE2089" s="19"/>
      <c r="AF2089" s="19"/>
      <c r="AG2089"/>
      <c r="AH2089"/>
    </row>
    <row r="2090" spans="2:34">
      <c r="B2090"/>
      <c r="C2090"/>
      <c r="D2090" s="19"/>
      <c r="E2090" s="283"/>
      <c r="AE2090" s="19"/>
      <c r="AF2090" s="19"/>
      <c r="AG2090"/>
      <c r="AH2090"/>
    </row>
    <row r="2091" spans="2:34">
      <c r="B2091"/>
      <c r="C2091"/>
      <c r="D2091" s="19"/>
      <c r="E2091" s="283"/>
      <c r="AE2091" s="19"/>
      <c r="AF2091" s="19"/>
      <c r="AG2091"/>
      <c r="AH2091"/>
    </row>
    <row r="2092" spans="2:34">
      <c r="B2092"/>
      <c r="C2092"/>
      <c r="D2092" s="19"/>
      <c r="E2092" s="283"/>
      <c r="AE2092" s="19"/>
      <c r="AF2092" s="19"/>
      <c r="AG2092"/>
      <c r="AH2092"/>
    </row>
    <row r="2093" spans="2:34">
      <c r="B2093"/>
      <c r="C2093"/>
      <c r="D2093" s="19"/>
      <c r="E2093" s="283"/>
      <c r="AE2093" s="19"/>
      <c r="AF2093" s="19"/>
      <c r="AG2093"/>
      <c r="AH2093"/>
    </row>
    <row r="2094" spans="2:34">
      <c r="B2094"/>
      <c r="C2094"/>
      <c r="D2094" s="19"/>
      <c r="E2094" s="283"/>
      <c r="AE2094" s="19"/>
      <c r="AF2094" s="19"/>
      <c r="AG2094"/>
      <c r="AH2094"/>
    </row>
    <row r="2095" spans="2:34">
      <c r="B2095"/>
      <c r="C2095"/>
      <c r="D2095" s="19"/>
      <c r="E2095" s="283"/>
      <c r="AE2095" s="19"/>
      <c r="AF2095" s="19"/>
      <c r="AG2095"/>
      <c r="AH2095"/>
    </row>
    <row r="2096" spans="2:34">
      <c r="B2096"/>
      <c r="C2096"/>
      <c r="D2096" s="19"/>
      <c r="E2096" s="283"/>
      <c r="AE2096" s="19"/>
      <c r="AF2096" s="19"/>
      <c r="AG2096"/>
      <c r="AH2096"/>
    </row>
    <row r="2097" spans="2:34">
      <c r="B2097"/>
      <c r="C2097"/>
      <c r="D2097" s="19"/>
      <c r="E2097" s="283"/>
      <c r="AE2097" s="19"/>
      <c r="AF2097" s="19"/>
      <c r="AG2097"/>
      <c r="AH2097"/>
    </row>
    <row r="2098" spans="2:34">
      <c r="B2098"/>
      <c r="C2098"/>
      <c r="D2098" s="19"/>
      <c r="E2098" s="283"/>
      <c r="AE2098" s="19"/>
      <c r="AF2098" s="19"/>
      <c r="AG2098"/>
      <c r="AH2098"/>
    </row>
    <row r="2099" spans="2:34">
      <c r="B2099"/>
      <c r="C2099"/>
      <c r="D2099" s="19"/>
      <c r="E2099" s="283"/>
      <c r="AE2099" s="19"/>
      <c r="AF2099" s="19"/>
      <c r="AG2099"/>
      <c r="AH2099"/>
    </row>
    <row r="2100" spans="2:34">
      <c r="B2100"/>
      <c r="C2100"/>
      <c r="D2100" s="19"/>
      <c r="E2100" s="283"/>
      <c r="AE2100" s="19"/>
      <c r="AF2100" s="19"/>
      <c r="AG2100"/>
      <c r="AH2100"/>
    </row>
    <row r="2101" spans="2:34">
      <c r="B2101"/>
      <c r="C2101"/>
      <c r="D2101" s="19"/>
      <c r="E2101" s="283"/>
      <c r="AE2101" s="19"/>
      <c r="AF2101" s="19"/>
      <c r="AG2101"/>
      <c r="AH2101"/>
    </row>
    <row r="2102" spans="2:34">
      <c r="B2102"/>
      <c r="C2102"/>
      <c r="D2102" s="19"/>
      <c r="E2102" s="283"/>
      <c r="AE2102" s="19"/>
      <c r="AF2102" s="19"/>
      <c r="AG2102"/>
      <c r="AH2102"/>
    </row>
    <row r="2103" spans="2:34">
      <c r="B2103"/>
      <c r="C2103"/>
      <c r="D2103" s="19"/>
      <c r="E2103" s="283"/>
      <c r="AE2103" s="19"/>
      <c r="AF2103" s="19"/>
      <c r="AG2103"/>
      <c r="AH2103"/>
    </row>
    <row r="2104" spans="2:34">
      <c r="B2104"/>
      <c r="C2104"/>
      <c r="D2104" s="19"/>
      <c r="E2104" s="283"/>
      <c r="AE2104" s="19"/>
      <c r="AF2104" s="19"/>
      <c r="AG2104"/>
      <c r="AH2104"/>
    </row>
    <row r="2105" spans="2:34">
      <c r="B2105"/>
      <c r="C2105"/>
      <c r="D2105" s="19"/>
      <c r="E2105" s="283"/>
      <c r="AE2105" s="19"/>
      <c r="AF2105" s="19"/>
      <c r="AG2105"/>
      <c r="AH2105"/>
    </row>
    <row r="2106" spans="2:34">
      <c r="B2106"/>
      <c r="C2106"/>
      <c r="D2106" s="19"/>
      <c r="E2106" s="283"/>
      <c r="AE2106" s="19"/>
      <c r="AF2106" s="19"/>
      <c r="AG2106"/>
      <c r="AH2106"/>
    </row>
    <row r="2107" spans="2:34">
      <c r="B2107"/>
      <c r="C2107"/>
      <c r="D2107" s="19"/>
      <c r="E2107" s="283"/>
      <c r="AE2107" s="19"/>
      <c r="AF2107" s="19"/>
      <c r="AG2107"/>
      <c r="AH2107"/>
    </row>
    <row r="2108" spans="2:34">
      <c r="B2108"/>
      <c r="C2108"/>
      <c r="D2108" s="19"/>
      <c r="E2108" s="283"/>
      <c r="AE2108" s="19"/>
      <c r="AF2108" s="19"/>
      <c r="AG2108"/>
      <c r="AH2108"/>
    </row>
    <row r="2109" spans="2:34">
      <c r="B2109"/>
      <c r="C2109"/>
      <c r="D2109" s="19"/>
      <c r="E2109" s="283"/>
      <c r="AE2109" s="19"/>
      <c r="AF2109" s="19"/>
      <c r="AG2109"/>
      <c r="AH2109"/>
    </row>
    <row r="2110" spans="2:34">
      <c r="B2110"/>
      <c r="C2110"/>
      <c r="D2110" s="19"/>
      <c r="E2110" s="283"/>
      <c r="AE2110" s="19"/>
      <c r="AF2110" s="19"/>
      <c r="AG2110"/>
      <c r="AH2110"/>
    </row>
    <row r="2111" spans="2:34">
      <c r="B2111"/>
      <c r="C2111"/>
      <c r="D2111" s="19"/>
      <c r="E2111" s="283"/>
      <c r="AE2111" s="19"/>
      <c r="AF2111" s="19"/>
      <c r="AG2111"/>
      <c r="AH2111"/>
    </row>
    <row r="2112" spans="2:34">
      <c r="B2112"/>
      <c r="C2112"/>
      <c r="D2112" s="19"/>
      <c r="E2112" s="283"/>
      <c r="AE2112" s="19"/>
      <c r="AF2112" s="19"/>
      <c r="AG2112"/>
      <c r="AH2112"/>
    </row>
    <row r="2113" spans="2:34">
      <c r="B2113"/>
      <c r="C2113"/>
      <c r="D2113" s="19"/>
      <c r="E2113" s="283"/>
      <c r="AE2113" s="19"/>
      <c r="AF2113" s="19"/>
      <c r="AG2113"/>
      <c r="AH2113"/>
    </row>
    <row r="2114" spans="2:34">
      <c r="B2114"/>
      <c r="C2114"/>
      <c r="D2114" s="19"/>
      <c r="E2114" s="283"/>
      <c r="AE2114" s="19"/>
      <c r="AF2114" s="19"/>
      <c r="AG2114"/>
      <c r="AH2114"/>
    </row>
    <row r="2115" spans="2:34">
      <c r="B2115"/>
      <c r="C2115"/>
      <c r="D2115" s="19"/>
      <c r="E2115" s="283"/>
      <c r="AE2115" s="19"/>
      <c r="AF2115" s="19"/>
      <c r="AG2115"/>
      <c r="AH2115"/>
    </row>
    <row r="2116" spans="2:34">
      <c r="B2116"/>
      <c r="C2116"/>
      <c r="D2116" s="19"/>
      <c r="E2116" s="283"/>
      <c r="AE2116" s="19"/>
      <c r="AF2116" s="19"/>
      <c r="AG2116"/>
      <c r="AH2116"/>
    </row>
    <row r="2117" spans="2:34">
      <c r="B2117"/>
      <c r="C2117"/>
      <c r="D2117" s="19"/>
      <c r="E2117" s="283"/>
      <c r="AE2117" s="19"/>
      <c r="AF2117" s="19"/>
      <c r="AG2117"/>
      <c r="AH2117"/>
    </row>
    <row r="2118" spans="2:34">
      <c r="B2118"/>
      <c r="C2118"/>
      <c r="D2118" s="19"/>
      <c r="E2118" s="283"/>
      <c r="AE2118" s="19"/>
      <c r="AF2118" s="19"/>
      <c r="AG2118"/>
      <c r="AH2118"/>
    </row>
    <row r="2119" spans="2:34">
      <c r="B2119"/>
      <c r="C2119"/>
      <c r="D2119" s="19"/>
      <c r="E2119" s="283"/>
      <c r="AE2119" s="19"/>
      <c r="AF2119" s="19"/>
      <c r="AG2119"/>
      <c r="AH2119"/>
    </row>
    <row r="2120" spans="2:34">
      <c r="B2120"/>
      <c r="C2120"/>
      <c r="D2120" s="19"/>
      <c r="E2120" s="283"/>
      <c r="AE2120" s="19"/>
      <c r="AF2120" s="19"/>
      <c r="AG2120"/>
      <c r="AH2120"/>
    </row>
    <row r="2121" spans="2:34">
      <c r="B2121"/>
      <c r="C2121"/>
      <c r="D2121" s="19"/>
      <c r="E2121" s="283"/>
      <c r="AE2121" s="19"/>
      <c r="AF2121" s="19"/>
      <c r="AG2121"/>
      <c r="AH2121"/>
    </row>
    <row r="2122" spans="2:34">
      <c r="B2122"/>
      <c r="C2122"/>
      <c r="D2122" s="19"/>
      <c r="E2122" s="283"/>
      <c r="AE2122" s="19"/>
      <c r="AF2122" s="19"/>
      <c r="AG2122"/>
      <c r="AH2122"/>
    </row>
    <row r="2123" spans="2:34">
      <c r="B2123"/>
      <c r="C2123"/>
      <c r="D2123" s="19"/>
      <c r="E2123" s="283"/>
      <c r="AE2123" s="19"/>
      <c r="AF2123" s="19"/>
      <c r="AG2123"/>
      <c r="AH2123"/>
    </row>
    <row r="2124" spans="2:34">
      <c r="B2124"/>
      <c r="C2124"/>
      <c r="D2124" s="19"/>
      <c r="E2124" s="283"/>
      <c r="AE2124" s="19"/>
      <c r="AF2124" s="19"/>
      <c r="AG2124"/>
      <c r="AH2124"/>
    </row>
    <row r="2125" spans="2:34">
      <c r="B2125"/>
      <c r="C2125"/>
      <c r="D2125" s="19"/>
      <c r="E2125" s="283"/>
      <c r="AE2125" s="19"/>
      <c r="AF2125" s="19"/>
      <c r="AG2125"/>
      <c r="AH2125"/>
    </row>
    <row r="2126" spans="2:34">
      <c r="B2126"/>
      <c r="C2126"/>
      <c r="D2126" s="19"/>
      <c r="E2126" s="283"/>
      <c r="AE2126" s="19"/>
      <c r="AF2126" s="19"/>
      <c r="AG2126"/>
      <c r="AH2126"/>
    </row>
    <row r="2127" spans="2:34">
      <c r="B2127"/>
      <c r="C2127"/>
      <c r="D2127" s="19"/>
      <c r="E2127" s="283"/>
      <c r="AE2127" s="19"/>
      <c r="AF2127" s="19"/>
      <c r="AG2127"/>
      <c r="AH2127"/>
    </row>
    <row r="2128" spans="2:34">
      <c r="B2128"/>
      <c r="C2128"/>
      <c r="D2128" s="19"/>
      <c r="E2128" s="283"/>
      <c r="AE2128" s="19"/>
      <c r="AF2128" s="19"/>
      <c r="AG2128"/>
      <c r="AH2128"/>
    </row>
    <row r="2129" spans="2:34">
      <c r="B2129"/>
      <c r="C2129"/>
      <c r="D2129" s="19"/>
      <c r="E2129" s="283"/>
      <c r="AE2129" s="19"/>
      <c r="AF2129" s="19"/>
      <c r="AG2129"/>
      <c r="AH2129"/>
    </row>
    <row r="2130" spans="2:34">
      <c r="B2130"/>
      <c r="C2130"/>
      <c r="D2130" s="19"/>
      <c r="E2130" s="283"/>
      <c r="AE2130" s="19"/>
      <c r="AF2130" s="19"/>
      <c r="AG2130"/>
      <c r="AH2130"/>
    </row>
    <row r="2131" spans="2:34">
      <c r="B2131"/>
      <c r="C2131"/>
      <c r="D2131" s="19"/>
      <c r="E2131" s="283"/>
      <c r="AE2131" s="19"/>
      <c r="AF2131" s="19"/>
      <c r="AG2131"/>
      <c r="AH2131"/>
    </row>
    <row r="2132" spans="2:34">
      <c r="B2132"/>
      <c r="C2132"/>
      <c r="D2132" s="19"/>
      <c r="E2132" s="283"/>
      <c r="AE2132" s="19"/>
      <c r="AF2132" s="19"/>
      <c r="AG2132"/>
      <c r="AH2132"/>
    </row>
    <row r="2133" spans="2:34">
      <c r="B2133"/>
      <c r="C2133"/>
      <c r="D2133" s="19"/>
      <c r="E2133" s="283"/>
      <c r="AE2133" s="19"/>
      <c r="AF2133" s="19"/>
      <c r="AG2133"/>
      <c r="AH2133"/>
    </row>
    <row r="2134" spans="2:34">
      <c r="B2134"/>
      <c r="C2134"/>
      <c r="D2134" s="19"/>
      <c r="E2134" s="283"/>
      <c r="AE2134" s="19"/>
      <c r="AF2134" s="19"/>
      <c r="AG2134"/>
      <c r="AH2134"/>
    </row>
    <row r="2135" spans="2:34">
      <c r="B2135"/>
      <c r="C2135"/>
      <c r="D2135" s="19"/>
      <c r="E2135" s="283"/>
      <c r="AE2135" s="19"/>
      <c r="AF2135" s="19"/>
      <c r="AG2135"/>
      <c r="AH2135"/>
    </row>
    <row r="2136" spans="2:34">
      <c r="B2136"/>
      <c r="C2136"/>
      <c r="D2136" s="19"/>
      <c r="E2136" s="283"/>
      <c r="AE2136" s="19"/>
      <c r="AF2136" s="19"/>
      <c r="AG2136"/>
      <c r="AH2136"/>
    </row>
    <row r="2137" spans="2:34">
      <c r="B2137"/>
      <c r="C2137"/>
      <c r="D2137" s="19"/>
      <c r="E2137" s="283"/>
      <c r="AE2137" s="19"/>
      <c r="AF2137" s="19"/>
      <c r="AG2137"/>
      <c r="AH2137"/>
    </row>
    <row r="2138" spans="2:34">
      <c r="B2138"/>
      <c r="C2138"/>
      <c r="D2138" s="19"/>
      <c r="E2138" s="283"/>
      <c r="AE2138" s="19"/>
      <c r="AF2138" s="19"/>
      <c r="AG2138"/>
      <c r="AH2138"/>
    </row>
    <row r="2139" spans="2:34">
      <c r="B2139"/>
      <c r="C2139"/>
      <c r="D2139" s="19"/>
      <c r="E2139" s="283"/>
      <c r="AE2139" s="19"/>
      <c r="AF2139" s="19"/>
      <c r="AG2139"/>
      <c r="AH2139"/>
    </row>
    <row r="2140" spans="2:34">
      <c r="B2140"/>
      <c r="C2140"/>
      <c r="D2140" s="19"/>
      <c r="E2140" s="283"/>
      <c r="AE2140" s="19"/>
      <c r="AF2140" s="19"/>
      <c r="AG2140"/>
      <c r="AH2140"/>
    </row>
    <row r="2141" spans="2:34">
      <c r="B2141"/>
      <c r="C2141"/>
      <c r="D2141" s="19"/>
      <c r="E2141" s="283"/>
      <c r="AE2141" s="19"/>
      <c r="AF2141" s="19"/>
      <c r="AG2141"/>
      <c r="AH2141"/>
    </row>
    <row r="2142" spans="2:34">
      <c r="B2142"/>
      <c r="C2142"/>
      <c r="D2142" s="19"/>
      <c r="E2142" s="283"/>
      <c r="AE2142" s="19"/>
      <c r="AF2142" s="19"/>
      <c r="AG2142"/>
      <c r="AH2142"/>
    </row>
    <row r="2143" spans="2:34">
      <c r="B2143"/>
      <c r="C2143"/>
      <c r="D2143" s="19"/>
      <c r="E2143" s="283"/>
      <c r="AE2143" s="19"/>
      <c r="AF2143" s="19"/>
      <c r="AG2143"/>
      <c r="AH2143"/>
    </row>
    <row r="2144" spans="2:34">
      <c r="B2144"/>
      <c r="C2144"/>
      <c r="D2144" s="19"/>
      <c r="E2144" s="283"/>
      <c r="AE2144" s="19"/>
      <c r="AF2144" s="19"/>
      <c r="AG2144"/>
      <c r="AH2144"/>
    </row>
    <row r="2145" spans="2:34">
      <c r="B2145"/>
      <c r="C2145"/>
      <c r="D2145" s="19"/>
      <c r="E2145" s="283"/>
      <c r="AE2145" s="19"/>
      <c r="AF2145" s="19"/>
      <c r="AG2145"/>
      <c r="AH2145"/>
    </row>
    <row r="2146" spans="2:34">
      <c r="B2146"/>
      <c r="C2146"/>
      <c r="D2146" s="19"/>
      <c r="E2146" s="283"/>
      <c r="AE2146" s="19"/>
      <c r="AF2146" s="19"/>
      <c r="AG2146"/>
      <c r="AH2146"/>
    </row>
    <row r="2147" spans="2:34">
      <c r="B2147"/>
      <c r="C2147"/>
      <c r="D2147" s="19"/>
      <c r="E2147" s="283"/>
      <c r="AE2147" s="19"/>
      <c r="AF2147" s="19"/>
      <c r="AG2147"/>
      <c r="AH2147"/>
    </row>
    <row r="2148" spans="2:34">
      <c r="B2148"/>
      <c r="C2148"/>
      <c r="D2148" s="19"/>
      <c r="E2148" s="283"/>
      <c r="AE2148" s="19"/>
      <c r="AF2148" s="19"/>
      <c r="AG2148"/>
      <c r="AH2148"/>
    </row>
    <row r="2149" spans="2:34">
      <c r="B2149"/>
      <c r="C2149"/>
      <c r="D2149" s="19"/>
      <c r="E2149" s="283"/>
      <c r="AE2149" s="19"/>
      <c r="AF2149" s="19"/>
      <c r="AG2149"/>
      <c r="AH2149"/>
    </row>
    <row r="2150" spans="2:34">
      <c r="B2150"/>
      <c r="C2150"/>
      <c r="D2150" s="19"/>
      <c r="E2150" s="283"/>
      <c r="AE2150" s="19"/>
      <c r="AF2150" s="19"/>
      <c r="AG2150"/>
      <c r="AH2150"/>
    </row>
    <row r="2151" spans="2:34">
      <c r="B2151"/>
      <c r="C2151"/>
      <c r="D2151" s="19"/>
      <c r="E2151" s="283"/>
      <c r="AE2151" s="19"/>
      <c r="AF2151" s="19"/>
      <c r="AG2151"/>
      <c r="AH2151"/>
    </row>
    <row r="2152" spans="2:34">
      <c r="B2152"/>
      <c r="C2152"/>
      <c r="D2152" s="19"/>
      <c r="E2152" s="283"/>
      <c r="AE2152" s="19"/>
      <c r="AF2152" s="19"/>
      <c r="AG2152"/>
      <c r="AH2152"/>
    </row>
    <row r="2153" spans="2:34">
      <c r="B2153"/>
      <c r="C2153"/>
      <c r="D2153" s="19"/>
      <c r="E2153" s="283"/>
      <c r="AE2153" s="19"/>
      <c r="AF2153" s="19"/>
      <c r="AG2153"/>
      <c r="AH2153"/>
    </row>
    <row r="2154" spans="2:34">
      <c r="B2154"/>
      <c r="C2154"/>
      <c r="D2154" s="19"/>
      <c r="E2154" s="283"/>
      <c r="AE2154" s="19"/>
      <c r="AF2154" s="19"/>
      <c r="AG2154"/>
      <c r="AH2154"/>
    </row>
    <row r="2155" spans="2:34">
      <c r="B2155"/>
      <c r="C2155"/>
      <c r="D2155" s="19"/>
      <c r="E2155" s="283"/>
      <c r="AE2155" s="19"/>
      <c r="AF2155" s="19"/>
      <c r="AG2155"/>
      <c r="AH2155"/>
    </row>
    <row r="2156" spans="2:34">
      <c r="B2156"/>
      <c r="C2156"/>
      <c r="D2156" s="19"/>
      <c r="E2156" s="283"/>
      <c r="AE2156" s="19"/>
      <c r="AF2156" s="19"/>
      <c r="AG2156"/>
      <c r="AH2156"/>
    </row>
    <row r="2157" spans="2:34">
      <c r="B2157"/>
      <c r="C2157"/>
      <c r="D2157" s="19"/>
      <c r="E2157" s="283"/>
      <c r="AE2157" s="19"/>
      <c r="AF2157" s="19"/>
      <c r="AG2157"/>
      <c r="AH2157"/>
    </row>
    <row r="2158" spans="2:34">
      <c r="B2158"/>
      <c r="C2158"/>
      <c r="D2158" s="19"/>
      <c r="E2158" s="283"/>
      <c r="AE2158" s="19"/>
      <c r="AF2158" s="19"/>
      <c r="AG2158"/>
      <c r="AH2158"/>
    </row>
    <row r="2159" spans="2:34">
      <c r="B2159"/>
      <c r="C2159"/>
      <c r="D2159" s="19"/>
      <c r="E2159" s="283"/>
      <c r="AE2159" s="19"/>
      <c r="AF2159" s="19"/>
      <c r="AG2159"/>
      <c r="AH2159"/>
    </row>
    <row r="2160" spans="2:34">
      <c r="B2160"/>
      <c r="C2160"/>
      <c r="D2160" s="19"/>
      <c r="E2160" s="283"/>
      <c r="AE2160" s="19"/>
      <c r="AF2160" s="19"/>
      <c r="AG2160"/>
      <c r="AH2160"/>
    </row>
    <row r="2161" spans="2:34">
      <c r="B2161"/>
      <c r="C2161"/>
      <c r="D2161" s="19"/>
      <c r="E2161" s="283"/>
      <c r="AE2161" s="19"/>
      <c r="AF2161" s="19"/>
      <c r="AG2161"/>
      <c r="AH2161"/>
    </row>
    <row r="2162" spans="2:34">
      <c r="B2162"/>
      <c r="C2162"/>
      <c r="D2162" s="19"/>
      <c r="E2162" s="283"/>
      <c r="AE2162" s="19"/>
      <c r="AF2162" s="19"/>
      <c r="AG2162"/>
      <c r="AH2162"/>
    </row>
    <row r="2163" spans="2:34">
      <c r="B2163"/>
      <c r="C2163"/>
      <c r="D2163" s="19"/>
      <c r="E2163" s="283"/>
      <c r="AE2163" s="19"/>
      <c r="AF2163" s="19"/>
      <c r="AG2163"/>
      <c r="AH2163"/>
    </row>
    <row r="2164" spans="2:34">
      <c r="B2164"/>
      <c r="C2164"/>
      <c r="D2164" s="19"/>
      <c r="E2164" s="283"/>
      <c r="AE2164" s="19"/>
      <c r="AF2164" s="19"/>
      <c r="AG2164"/>
      <c r="AH2164"/>
    </row>
    <row r="2165" spans="2:34">
      <c r="B2165"/>
      <c r="C2165"/>
      <c r="D2165" s="19"/>
      <c r="E2165" s="283"/>
      <c r="AE2165" s="19"/>
      <c r="AF2165" s="19"/>
      <c r="AG2165"/>
      <c r="AH2165"/>
    </row>
    <row r="2166" spans="2:34">
      <c r="B2166"/>
      <c r="C2166"/>
      <c r="D2166" s="19"/>
      <c r="E2166" s="283"/>
      <c r="AE2166" s="19"/>
      <c r="AF2166" s="19"/>
      <c r="AG2166"/>
      <c r="AH2166"/>
    </row>
    <row r="2167" spans="2:34">
      <c r="B2167"/>
      <c r="C2167"/>
      <c r="D2167" s="19"/>
      <c r="E2167" s="283"/>
      <c r="AE2167" s="19"/>
      <c r="AF2167" s="19"/>
      <c r="AG2167"/>
      <c r="AH2167"/>
    </row>
    <row r="2168" spans="2:34">
      <c r="B2168"/>
      <c r="C2168"/>
      <c r="D2168" s="19"/>
      <c r="E2168" s="283"/>
      <c r="AE2168" s="19"/>
      <c r="AF2168" s="19"/>
      <c r="AG2168"/>
      <c r="AH2168"/>
    </row>
    <row r="2169" spans="2:34">
      <c r="B2169"/>
      <c r="C2169"/>
      <c r="D2169" s="19"/>
      <c r="E2169" s="283"/>
      <c r="AE2169" s="19"/>
      <c r="AF2169" s="19"/>
      <c r="AG2169"/>
      <c r="AH2169"/>
    </row>
    <row r="2170" spans="2:34">
      <c r="B2170"/>
      <c r="C2170"/>
      <c r="D2170" s="19"/>
      <c r="E2170" s="283"/>
      <c r="AE2170" s="19"/>
      <c r="AF2170" s="19"/>
      <c r="AG2170"/>
      <c r="AH2170"/>
    </row>
    <row r="2171" spans="2:34">
      <c r="B2171"/>
      <c r="C2171"/>
      <c r="D2171" s="19"/>
      <c r="E2171" s="283"/>
      <c r="AE2171" s="19"/>
      <c r="AF2171" s="19"/>
      <c r="AG2171"/>
      <c r="AH2171"/>
    </row>
    <row r="2172" spans="2:34">
      <c r="B2172"/>
      <c r="C2172"/>
      <c r="D2172" s="19"/>
      <c r="E2172" s="283"/>
      <c r="AE2172" s="19"/>
      <c r="AF2172" s="19"/>
      <c r="AG2172"/>
      <c r="AH2172"/>
    </row>
    <row r="2173" spans="2:34">
      <c r="B2173"/>
      <c r="C2173"/>
      <c r="D2173" s="19"/>
      <c r="E2173" s="283"/>
      <c r="AE2173" s="19"/>
      <c r="AF2173" s="19"/>
      <c r="AG2173"/>
      <c r="AH2173"/>
    </row>
    <row r="2174" spans="2:34">
      <c r="B2174"/>
      <c r="C2174"/>
      <c r="D2174" s="19"/>
      <c r="E2174" s="283"/>
      <c r="AE2174" s="19"/>
      <c r="AF2174" s="19"/>
      <c r="AG2174"/>
      <c r="AH2174"/>
    </row>
    <row r="2175" spans="2:34">
      <c r="B2175"/>
      <c r="C2175"/>
      <c r="D2175" s="19"/>
      <c r="E2175" s="283"/>
      <c r="AE2175" s="19"/>
      <c r="AF2175" s="19"/>
      <c r="AG2175"/>
      <c r="AH2175"/>
    </row>
    <row r="2176" spans="2:34">
      <c r="B2176"/>
      <c r="C2176"/>
      <c r="D2176" s="19"/>
      <c r="E2176" s="283"/>
      <c r="AE2176" s="19"/>
      <c r="AF2176" s="19"/>
      <c r="AG2176"/>
      <c r="AH2176"/>
    </row>
    <row r="2177" spans="2:34">
      <c r="B2177"/>
      <c r="C2177"/>
      <c r="D2177" s="19"/>
      <c r="E2177" s="283"/>
      <c r="AE2177" s="19"/>
      <c r="AF2177" s="19"/>
      <c r="AG2177"/>
      <c r="AH2177"/>
    </row>
    <row r="2178" spans="2:34">
      <c r="B2178"/>
      <c r="C2178"/>
      <c r="D2178" s="19"/>
      <c r="E2178" s="283"/>
      <c r="AE2178" s="19"/>
      <c r="AF2178" s="19"/>
      <c r="AG2178"/>
      <c r="AH2178"/>
    </row>
    <row r="2179" spans="2:34">
      <c r="B2179"/>
      <c r="C2179"/>
      <c r="D2179" s="19"/>
      <c r="E2179" s="283"/>
      <c r="AE2179" s="19"/>
      <c r="AF2179" s="19"/>
      <c r="AG2179"/>
      <c r="AH2179"/>
    </row>
    <row r="2180" spans="2:34">
      <c r="B2180"/>
      <c r="C2180"/>
      <c r="D2180" s="19"/>
      <c r="E2180" s="283"/>
      <c r="AE2180" s="19"/>
      <c r="AF2180" s="19"/>
      <c r="AG2180"/>
      <c r="AH2180"/>
    </row>
    <row r="2181" spans="2:34">
      <c r="B2181"/>
      <c r="C2181"/>
      <c r="D2181" s="19"/>
      <c r="E2181" s="283"/>
      <c r="AE2181" s="19"/>
      <c r="AF2181" s="19"/>
      <c r="AG2181"/>
      <c r="AH2181"/>
    </row>
    <row r="2182" spans="2:34">
      <c r="B2182"/>
      <c r="C2182"/>
      <c r="D2182" s="19"/>
      <c r="E2182" s="283"/>
      <c r="AE2182" s="19"/>
      <c r="AF2182" s="19"/>
      <c r="AG2182"/>
      <c r="AH2182"/>
    </row>
    <row r="2183" spans="2:34">
      <c r="B2183"/>
      <c r="C2183"/>
      <c r="D2183" s="19"/>
      <c r="E2183" s="283"/>
      <c r="AE2183" s="19"/>
      <c r="AF2183" s="19"/>
      <c r="AG2183"/>
      <c r="AH2183"/>
    </row>
    <row r="2184" spans="2:34">
      <c r="B2184"/>
      <c r="C2184"/>
      <c r="D2184" s="19"/>
      <c r="E2184" s="283"/>
      <c r="AE2184" s="19"/>
      <c r="AF2184" s="19"/>
      <c r="AG2184"/>
      <c r="AH2184"/>
    </row>
    <row r="2185" spans="2:34">
      <c r="B2185"/>
      <c r="C2185"/>
      <c r="D2185" s="19"/>
      <c r="E2185" s="283"/>
      <c r="AE2185" s="19"/>
      <c r="AF2185" s="19"/>
      <c r="AG2185"/>
      <c r="AH2185"/>
    </row>
    <row r="2186" spans="2:34">
      <c r="B2186"/>
      <c r="C2186"/>
      <c r="D2186" s="19"/>
      <c r="E2186" s="283"/>
      <c r="AE2186" s="19"/>
      <c r="AF2186" s="19"/>
      <c r="AG2186"/>
      <c r="AH2186"/>
    </row>
    <row r="2187" spans="2:34">
      <c r="B2187"/>
      <c r="C2187"/>
      <c r="D2187" s="19"/>
      <c r="E2187" s="283"/>
      <c r="AE2187" s="19"/>
      <c r="AF2187" s="19"/>
      <c r="AG2187"/>
      <c r="AH2187"/>
    </row>
    <row r="2188" spans="2:34">
      <c r="B2188"/>
      <c r="C2188"/>
      <c r="D2188" s="19"/>
      <c r="E2188" s="283"/>
      <c r="AE2188" s="19"/>
      <c r="AF2188" s="19"/>
      <c r="AG2188"/>
      <c r="AH2188"/>
    </row>
    <row r="2189" spans="2:34">
      <c r="B2189"/>
      <c r="C2189"/>
      <c r="D2189" s="19"/>
      <c r="E2189" s="283"/>
      <c r="AE2189" s="19"/>
      <c r="AF2189" s="19"/>
      <c r="AG2189"/>
      <c r="AH2189"/>
    </row>
    <row r="2190" spans="2:34">
      <c r="B2190"/>
      <c r="C2190"/>
      <c r="D2190" s="19"/>
      <c r="E2190" s="283"/>
      <c r="AE2190" s="19"/>
      <c r="AF2190" s="19"/>
      <c r="AG2190"/>
      <c r="AH2190"/>
    </row>
    <row r="2191" spans="2:34">
      <c r="B2191"/>
      <c r="C2191"/>
      <c r="D2191" s="19"/>
      <c r="E2191" s="283"/>
      <c r="AE2191" s="19"/>
      <c r="AF2191" s="19"/>
      <c r="AG2191"/>
      <c r="AH2191"/>
    </row>
    <row r="2192" spans="2:34">
      <c r="B2192"/>
      <c r="C2192"/>
      <c r="D2192" s="19"/>
      <c r="E2192" s="283"/>
      <c r="AE2192" s="19"/>
      <c r="AF2192" s="19"/>
      <c r="AG2192"/>
      <c r="AH2192"/>
    </row>
    <row r="2193" spans="2:34">
      <c r="B2193"/>
      <c r="C2193"/>
      <c r="D2193" s="19"/>
      <c r="E2193" s="283"/>
      <c r="AE2193" s="19"/>
      <c r="AF2193" s="19"/>
      <c r="AG2193"/>
      <c r="AH2193"/>
    </row>
    <row r="2194" spans="2:34">
      <c r="B2194"/>
      <c r="C2194"/>
      <c r="D2194" s="19"/>
      <c r="E2194" s="283"/>
      <c r="AE2194" s="19"/>
      <c r="AF2194" s="19"/>
      <c r="AG2194"/>
      <c r="AH2194"/>
    </row>
    <row r="2195" spans="2:34">
      <c r="B2195"/>
      <c r="C2195"/>
      <c r="D2195" s="19"/>
      <c r="E2195" s="283"/>
      <c r="AE2195" s="19"/>
      <c r="AF2195" s="19"/>
      <c r="AG2195"/>
      <c r="AH2195"/>
    </row>
    <row r="2196" spans="2:34">
      <c r="B2196"/>
      <c r="C2196"/>
      <c r="D2196" s="19"/>
      <c r="E2196" s="283"/>
      <c r="AE2196" s="19"/>
      <c r="AF2196" s="19"/>
      <c r="AG2196"/>
      <c r="AH2196"/>
    </row>
    <row r="2197" spans="2:34">
      <c r="B2197"/>
      <c r="C2197"/>
      <c r="D2197" s="19"/>
      <c r="E2197" s="283"/>
      <c r="AE2197" s="19"/>
      <c r="AF2197" s="19"/>
      <c r="AG2197"/>
      <c r="AH2197"/>
    </row>
    <row r="2198" spans="2:34">
      <c r="B2198"/>
      <c r="C2198"/>
      <c r="D2198" s="19"/>
      <c r="E2198" s="283"/>
      <c r="AE2198" s="19"/>
      <c r="AF2198" s="19"/>
      <c r="AG2198"/>
      <c r="AH2198"/>
    </row>
    <row r="2199" spans="2:34">
      <c r="B2199"/>
      <c r="C2199"/>
      <c r="D2199" s="19"/>
      <c r="E2199" s="283"/>
      <c r="AE2199" s="19"/>
      <c r="AF2199" s="19"/>
      <c r="AG2199"/>
      <c r="AH2199"/>
    </row>
    <row r="2200" spans="2:34">
      <c r="B2200"/>
      <c r="C2200"/>
      <c r="D2200" s="19"/>
      <c r="E2200" s="283"/>
      <c r="AE2200" s="19"/>
      <c r="AF2200" s="19"/>
      <c r="AG2200"/>
      <c r="AH2200"/>
    </row>
    <row r="2201" spans="2:34">
      <c r="B2201"/>
      <c r="C2201"/>
      <c r="D2201" s="19"/>
      <c r="E2201" s="283"/>
      <c r="AE2201" s="19"/>
      <c r="AF2201" s="19"/>
      <c r="AG2201"/>
      <c r="AH2201"/>
    </row>
    <row r="2202" spans="2:34">
      <c r="B2202"/>
      <c r="C2202"/>
      <c r="D2202" s="19"/>
      <c r="E2202" s="283"/>
      <c r="AE2202" s="19"/>
      <c r="AF2202" s="19"/>
      <c r="AG2202"/>
      <c r="AH2202"/>
    </row>
    <row r="2203" spans="2:34">
      <c r="B2203"/>
      <c r="C2203"/>
      <c r="D2203" s="19"/>
      <c r="E2203" s="283"/>
      <c r="AE2203" s="19"/>
      <c r="AF2203" s="19"/>
      <c r="AG2203"/>
      <c r="AH2203"/>
    </row>
    <row r="2204" spans="2:34">
      <c r="B2204"/>
      <c r="C2204"/>
      <c r="D2204" s="19"/>
      <c r="E2204" s="283"/>
      <c r="AE2204" s="19"/>
      <c r="AF2204" s="19"/>
      <c r="AG2204"/>
      <c r="AH2204"/>
    </row>
    <row r="2205" spans="2:34">
      <c r="B2205"/>
      <c r="C2205"/>
      <c r="D2205" s="19"/>
      <c r="E2205" s="283"/>
      <c r="AE2205" s="19"/>
      <c r="AF2205" s="19"/>
      <c r="AG2205"/>
      <c r="AH2205"/>
    </row>
    <row r="2206" spans="2:34">
      <c r="B2206"/>
      <c r="C2206"/>
      <c r="D2206" s="19"/>
      <c r="E2206" s="283"/>
      <c r="AE2206" s="19"/>
      <c r="AF2206" s="19"/>
      <c r="AG2206"/>
      <c r="AH2206"/>
    </row>
    <row r="2207" spans="2:34">
      <c r="B2207"/>
      <c r="C2207"/>
      <c r="D2207" s="19"/>
      <c r="E2207" s="283"/>
      <c r="AE2207" s="19"/>
      <c r="AF2207" s="19"/>
      <c r="AG2207"/>
      <c r="AH2207"/>
    </row>
    <row r="2208" spans="2:34">
      <c r="B2208"/>
      <c r="C2208"/>
      <c r="D2208" s="19"/>
      <c r="E2208" s="283"/>
      <c r="AE2208" s="19"/>
      <c r="AF2208" s="19"/>
      <c r="AG2208"/>
      <c r="AH2208"/>
    </row>
    <row r="2209" spans="2:34">
      <c r="B2209"/>
      <c r="C2209"/>
      <c r="D2209" s="19"/>
      <c r="E2209" s="283"/>
      <c r="AE2209" s="19"/>
      <c r="AF2209" s="19"/>
      <c r="AG2209"/>
      <c r="AH2209"/>
    </row>
    <row r="2210" spans="2:34">
      <c r="B2210"/>
      <c r="C2210"/>
      <c r="D2210" s="19"/>
      <c r="E2210" s="283"/>
      <c r="AE2210" s="19"/>
      <c r="AF2210" s="19"/>
      <c r="AG2210"/>
      <c r="AH2210"/>
    </row>
    <row r="2211" spans="2:34">
      <c r="B2211"/>
      <c r="C2211"/>
      <c r="D2211" s="19"/>
      <c r="E2211" s="283"/>
      <c r="AE2211" s="19"/>
      <c r="AF2211" s="19"/>
      <c r="AG2211"/>
      <c r="AH2211"/>
    </row>
    <row r="2212" spans="2:34">
      <c r="B2212"/>
      <c r="C2212"/>
      <c r="D2212" s="19"/>
      <c r="E2212" s="283"/>
      <c r="AE2212" s="19"/>
      <c r="AF2212" s="19"/>
      <c r="AG2212"/>
      <c r="AH2212"/>
    </row>
    <row r="2213" spans="2:34">
      <c r="B2213"/>
      <c r="C2213"/>
      <c r="D2213" s="19"/>
      <c r="E2213" s="283"/>
      <c r="AE2213" s="19"/>
      <c r="AF2213" s="19"/>
      <c r="AG2213"/>
      <c r="AH2213"/>
    </row>
    <row r="2214" spans="2:34">
      <c r="B2214"/>
      <c r="C2214"/>
      <c r="D2214" s="19"/>
      <c r="E2214" s="283"/>
      <c r="AE2214" s="19"/>
      <c r="AF2214" s="19"/>
      <c r="AG2214"/>
      <c r="AH2214"/>
    </row>
    <row r="2215" spans="2:34">
      <c r="B2215"/>
      <c r="C2215"/>
      <c r="D2215" s="19"/>
      <c r="E2215" s="283"/>
      <c r="AE2215" s="19"/>
      <c r="AF2215" s="19"/>
      <c r="AG2215"/>
      <c r="AH2215"/>
    </row>
    <row r="2216" spans="2:34">
      <c r="B2216"/>
      <c r="C2216"/>
      <c r="D2216" s="19"/>
      <c r="E2216" s="283"/>
      <c r="AE2216" s="19"/>
      <c r="AF2216" s="19"/>
      <c r="AG2216"/>
      <c r="AH2216"/>
    </row>
    <row r="2217" spans="2:34">
      <c r="B2217"/>
      <c r="C2217"/>
      <c r="D2217" s="19"/>
      <c r="E2217" s="283"/>
      <c r="AE2217" s="19"/>
      <c r="AF2217" s="19"/>
      <c r="AG2217"/>
      <c r="AH2217"/>
    </row>
    <row r="2218" spans="2:34">
      <c r="B2218"/>
      <c r="C2218"/>
      <c r="D2218" s="19"/>
      <c r="E2218" s="283"/>
      <c r="AE2218" s="19"/>
      <c r="AF2218" s="19"/>
      <c r="AG2218"/>
      <c r="AH2218"/>
    </row>
    <row r="2219" spans="2:34">
      <c r="B2219"/>
      <c r="C2219"/>
      <c r="D2219" s="19"/>
      <c r="E2219" s="283"/>
      <c r="AE2219" s="19"/>
      <c r="AF2219" s="19"/>
      <c r="AG2219"/>
      <c r="AH2219"/>
    </row>
    <row r="2220" spans="2:34">
      <c r="B2220"/>
      <c r="C2220"/>
      <c r="D2220" s="19"/>
      <c r="E2220" s="283"/>
      <c r="AE2220" s="19"/>
      <c r="AF2220" s="19"/>
      <c r="AG2220"/>
      <c r="AH2220"/>
    </row>
    <row r="2221" spans="2:34">
      <c r="B2221"/>
      <c r="C2221"/>
      <c r="D2221" s="19"/>
      <c r="E2221" s="283"/>
      <c r="AE2221" s="19"/>
      <c r="AF2221" s="19"/>
      <c r="AG2221"/>
      <c r="AH2221"/>
    </row>
    <row r="2222" spans="2:34">
      <c r="B2222"/>
      <c r="C2222"/>
      <c r="D2222" s="19"/>
      <c r="E2222" s="283"/>
      <c r="AE2222" s="19"/>
      <c r="AF2222" s="19"/>
      <c r="AG2222"/>
      <c r="AH2222"/>
    </row>
    <row r="2223" spans="2:34">
      <c r="B2223"/>
      <c r="C2223"/>
      <c r="D2223" s="19"/>
      <c r="E2223" s="283"/>
      <c r="AE2223" s="19"/>
      <c r="AF2223" s="19"/>
      <c r="AG2223"/>
      <c r="AH2223"/>
    </row>
    <row r="2224" spans="2:34">
      <c r="B2224"/>
      <c r="C2224"/>
      <c r="D2224" s="19"/>
      <c r="E2224" s="283"/>
      <c r="AE2224" s="19"/>
      <c r="AF2224" s="19"/>
      <c r="AG2224"/>
      <c r="AH2224"/>
    </row>
    <row r="2225" spans="2:34">
      <c r="B2225"/>
      <c r="C2225"/>
      <c r="D2225" s="19"/>
      <c r="E2225" s="283"/>
      <c r="AE2225" s="19"/>
      <c r="AF2225" s="19"/>
      <c r="AG2225"/>
      <c r="AH2225"/>
    </row>
    <row r="2226" spans="2:34">
      <c r="B2226"/>
      <c r="C2226"/>
      <c r="D2226" s="19"/>
      <c r="E2226" s="283"/>
      <c r="AE2226" s="19"/>
      <c r="AF2226" s="19"/>
      <c r="AG2226"/>
      <c r="AH2226"/>
    </row>
    <row r="2227" spans="2:34">
      <c r="B2227"/>
      <c r="C2227"/>
      <c r="D2227" s="19"/>
      <c r="E2227" s="283"/>
      <c r="AE2227" s="19"/>
      <c r="AF2227" s="19"/>
      <c r="AG2227"/>
      <c r="AH2227"/>
    </row>
    <row r="2228" spans="2:34">
      <c r="B2228"/>
      <c r="C2228"/>
      <c r="D2228" s="19"/>
      <c r="E2228" s="283"/>
      <c r="AE2228" s="19"/>
      <c r="AF2228" s="19"/>
      <c r="AG2228"/>
      <c r="AH2228"/>
    </row>
    <row r="2229" spans="2:34">
      <c r="B2229"/>
      <c r="C2229"/>
      <c r="D2229" s="19"/>
      <c r="E2229" s="283"/>
      <c r="AE2229" s="19"/>
      <c r="AF2229" s="19"/>
      <c r="AG2229"/>
      <c r="AH2229"/>
    </row>
    <row r="2230" spans="2:34">
      <c r="B2230"/>
      <c r="C2230"/>
      <c r="D2230" s="19"/>
      <c r="E2230" s="283"/>
      <c r="AE2230" s="19"/>
      <c r="AF2230" s="19"/>
      <c r="AG2230"/>
      <c r="AH2230"/>
    </row>
    <row r="2231" spans="2:34">
      <c r="B2231"/>
      <c r="C2231"/>
      <c r="D2231" s="19"/>
      <c r="E2231" s="283"/>
      <c r="AE2231" s="19"/>
      <c r="AF2231" s="19"/>
      <c r="AG2231"/>
      <c r="AH2231"/>
    </row>
    <row r="2232" spans="2:34">
      <c r="B2232"/>
      <c r="C2232"/>
      <c r="D2232" s="19"/>
      <c r="E2232" s="283"/>
      <c r="AE2232" s="19"/>
      <c r="AF2232" s="19"/>
      <c r="AG2232"/>
      <c r="AH2232"/>
    </row>
    <row r="2233" spans="2:34">
      <c r="B2233"/>
      <c r="C2233"/>
      <c r="D2233" s="19"/>
      <c r="E2233" s="283"/>
      <c r="AE2233" s="19"/>
      <c r="AF2233" s="19"/>
      <c r="AG2233"/>
      <c r="AH2233"/>
    </row>
    <row r="2234" spans="2:34">
      <c r="B2234"/>
      <c r="C2234"/>
      <c r="D2234" s="19"/>
      <c r="E2234" s="283"/>
      <c r="AE2234" s="19"/>
      <c r="AF2234" s="19"/>
      <c r="AG2234"/>
      <c r="AH2234"/>
    </row>
    <row r="2235" spans="2:34">
      <c r="B2235"/>
      <c r="C2235"/>
      <c r="D2235" s="19"/>
      <c r="E2235" s="283"/>
      <c r="AE2235" s="19"/>
      <c r="AF2235" s="19"/>
      <c r="AG2235"/>
      <c r="AH2235"/>
    </row>
    <row r="2236" spans="2:34">
      <c r="B2236"/>
      <c r="C2236"/>
      <c r="D2236" s="19"/>
      <c r="E2236" s="283"/>
      <c r="AE2236" s="19"/>
      <c r="AF2236" s="19"/>
      <c r="AG2236"/>
      <c r="AH2236"/>
    </row>
    <row r="2237" spans="2:34">
      <c r="B2237"/>
      <c r="C2237"/>
      <c r="D2237" s="19"/>
      <c r="E2237" s="283"/>
      <c r="AE2237" s="19"/>
      <c r="AF2237" s="19"/>
      <c r="AG2237"/>
      <c r="AH2237"/>
    </row>
    <row r="2238" spans="2:34">
      <c r="B2238"/>
      <c r="C2238"/>
      <c r="D2238" s="19"/>
      <c r="E2238" s="283"/>
      <c r="AE2238" s="19"/>
      <c r="AF2238" s="19"/>
      <c r="AG2238"/>
      <c r="AH2238"/>
    </row>
    <row r="2239" spans="2:34">
      <c r="B2239"/>
      <c r="C2239"/>
      <c r="D2239" s="19"/>
      <c r="E2239" s="283"/>
      <c r="AE2239" s="19"/>
      <c r="AF2239" s="19"/>
      <c r="AG2239"/>
      <c r="AH2239"/>
    </row>
    <row r="2240" spans="2:34">
      <c r="B2240"/>
      <c r="C2240"/>
      <c r="D2240" s="19"/>
      <c r="E2240" s="283"/>
      <c r="AE2240" s="19"/>
      <c r="AF2240" s="19"/>
      <c r="AG2240"/>
      <c r="AH2240"/>
    </row>
    <row r="2241" spans="2:34">
      <c r="B2241"/>
      <c r="C2241"/>
      <c r="D2241" s="19"/>
      <c r="E2241" s="283"/>
      <c r="AE2241" s="19"/>
      <c r="AF2241" s="19"/>
      <c r="AG2241"/>
      <c r="AH2241"/>
    </row>
    <row r="2242" spans="2:34">
      <c r="B2242"/>
      <c r="C2242"/>
      <c r="D2242" s="19"/>
      <c r="E2242" s="283"/>
      <c r="AE2242" s="19"/>
      <c r="AF2242" s="19"/>
      <c r="AG2242"/>
      <c r="AH2242"/>
    </row>
    <row r="2243" spans="2:34">
      <c r="B2243"/>
      <c r="C2243"/>
      <c r="D2243" s="19"/>
      <c r="E2243" s="283"/>
      <c r="AE2243" s="19"/>
      <c r="AF2243" s="19"/>
      <c r="AG2243"/>
      <c r="AH2243"/>
    </row>
    <row r="2244" spans="2:34">
      <c r="B2244"/>
      <c r="C2244"/>
      <c r="D2244" s="19"/>
      <c r="E2244" s="283"/>
      <c r="AE2244" s="19"/>
      <c r="AF2244" s="19"/>
      <c r="AG2244"/>
      <c r="AH2244"/>
    </row>
    <row r="2245" spans="2:34">
      <c r="B2245"/>
      <c r="C2245"/>
      <c r="D2245" s="19"/>
      <c r="E2245" s="283"/>
      <c r="AE2245" s="19"/>
      <c r="AF2245" s="19"/>
      <c r="AG2245"/>
      <c r="AH2245"/>
    </row>
    <row r="2246" spans="2:34">
      <c r="B2246"/>
      <c r="C2246"/>
      <c r="D2246" s="19"/>
      <c r="E2246" s="283"/>
      <c r="AE2246" s="19"/>
      <c r="AF2246" s="19"/>
      <c r="AG2246"/>
      <c r="AH2246"/>
    </row>
    <row r="2247" spans="2:34">
      <c r="B2247"/>
      <c r="C2247"/>
      <c r="D2247" s="19"/>
      <c r="E2247" s="283"/>
      <c r="AE2247" s="19"/>
      <c r="AF2247" s="19"/>
      <c r="AG2247"/>
      <c r="AH2247"/>
    </row>
    <row r="2248" spans="2:34">
      <c r="B2248"/>
      <c r="C2248"/>
      <c r="D2248" s="19"/>
      <c r="E2248" s="283"/>
      <c r="AE2248" s="19"/>
      <c r="AF2248" s="19"/>
      <c r="AG2248"/>
      <c r="AH2248"/>
    </row>
    <row r="2249" spans="2:34">
      <c r="B2249"/>
      <c r="C2249"/>
      <c r="D2249" s="19"/>
      <c r="E2249" s="283"/>
      <c r="AE2249" s="19"/>
      <c r="AF2249" s="19"/>
      <c r="AG2249"/>
      <c r="AH2249"/>
    </row>
    <row r="2250" spans="2:34">
      <c r="B2250"/>
      <c r="C2250"/>
      <c r="D2250" s="19"/>
      <c r="E2250" s="283"/>
      <c r="AE2250" s="19"/>
      <c r="AF2250" s="19"/>
      <c r="AG2250"/>
      <c r="AH2250"/>
    </row>
    <row r="2251" spans="2:34">
      <c r="B2251"/>
      <c r="C2251"/>
      <c r="D2251" s="19"/>
      <c r="E2251" s="283"/>
      <c r="AE2251" s="19"/>
      <c r="AF2251" s="19"/>
      <c r="AG2251"/>
      <c r="AH2251"/>
    </row>
    <row r="2252" spans="2:34">
      <c r="B2252"/>
      <c r="C2252"/>
      <c r="D2252" s="19"/>
      <c r="E2252" s="283"/>
      <c r="AE2252" s="19"/>
      <c r="AF2252" s="19"/>
      <c r="AG2252"/>
      <c r="AH2252"/>
    </row>
    <row r="2253" spans="2:34">
      <c r="B2253"/>
      <c r="C2253"/>
      <c r="D2253" s="19"/>
      <c r="E2253" s="283"/>
      <c r="AE2253" s="19"/>
      <c r="AF2253" s="19"/>
      <c r="AG2253"/>
      <c r="AH2253"/>
    </row>
    <row r="2254" spans="2:34">
      <c r="B2254"/>
      <c r="C2254"/>
      <c r="D2254" s="19"/>
      <c r="E2254" s="283"/>
      <c r="AE2254" s="19"/>
      <c r="AF2254" s="19"/>
      <c r="AG2254"/>
      <c r="AH2254"/>
    </row>
    <row r="2255" spans="2:34">
      <c r="B2255"/>
      <c r="C2255"/>
      <c r="D2255" s="19"/>
      <c r="E2255" s="283"/>
      <c r="AE2255" s="19"/>
      <c r="AF2255" s="19"/>
      <c r="AG2255"/>
      <c r="AH2255"/>
    </row>
    <row r="2256" spans="2:34">
      <c r="B2256"/>
      <c r="C2256"/>
      <c r="D2256" s="19"/>
      <c r="E2256" s="283"/>
      <c r="AE2256" s="19"/>
      <c r="AF2256" s="19"/>
      <c r="AG2256"/>
      <c r="AH2256"/>
    </row>
    <row r="2257" spans="2:34">
      <c r="B2257"/>
      <c r="C2257"/>
      <c r="D2257" s="19"/>
      <c r="E2257" s="283"/>
      <c r="AE2257" s="19"/>
      <c r="AF2257" s="19"/>
      <c r="AG2257"/>
      <c r="AH2257"/>
    </row>
    <row r="2258" spans="2:34">
      <c r="B2258"/>
      <c r="C2258"/>
      <c r="D2258" s="19"/>
      <c r="E2258" s="283"/>
      <c r="AE2258" s="19"/>
      <c r="AF2258" s="19"/>
      <c r="AG2258"/>
      <c r="AH2258"/>
    </row>
    <row r="2259" spans="2:34">
      <c r="B2259"/>
      <c r="C2259"/>
      <c r="D2259" s="19"/>
      <c r="E2259" s="283"/>
      <c r="AE2259" s="19"/>
      <c r="AF2259" s="19"/>
      <c r="AG2259"/>
      <c r="AH2259"/>
    </row>
    <row r="2260" spans="2:34">
      <c r="B2260"/>
      <c r="C2260"/>
      <c r="D2260" s="19"/>
      <c r="E2260" s="283"/>
      <c r="AE2260" s="19"/>
      <c r="AF2260" s="19"/>
      <c r="AG2260"/>
      <c r="AH2260"/>
    </row>
    <row r="2261" spans="2:34">
      <c r="B2261"/>
      <c r="C2261"/>
      <c r="D2261" s="19"/>
      <c r="E2261" s="283"/>
      <c r="AE2261" s="19"/>
      <c r="AF2261" s="19"/>
      <c r="AG2261"/>
      <c r="AH2261"/>
    </row>
    <row r="2262" spans="2:34">
      <c r="B2262"/>
      <c r="C2262"/>
      <c r="D2262" s="19"/>
      <c r="E2262" s="283"/>
      <c r="AE2262" s="19"/>
      <c r="AF2262" s="19"/>
      <c r="AG2262"/>
      <c r="AH2262"/>
    </row>
    <row r="2263" spans="2:34">
      <c r="B2263"/>
      <c r="C2263"/>
      <c r="D2263" s="19"/>
      <c r="E2263" s="283"/>
      <c r="AE2263" s="19"/>
      <c r="AF2263" s="19"/>
      <c r="AG2263"/>
      <c r="AH2263"/>
    </row>
    <row r="2264" spans="2:34">
      <c r="B2264"/>
      <c r="C2264"/>
      <c r="D2264" s="19"/>
      <c r="E2264" s="283"/>
      <c r="AE2264" s="19"/>
      <c r="AF2264" s="19"/>
      <c r="AG2264"/>
      <c r="AH2264"/>
    </row>
    <row r="2265" spans="2:34">
      <c r="B2265"/>
      <c r="C2265"/>
      <c r="D2265" s="19"/>
      <c r="E2265" s="283"/>
      <c r="AE2265" s="19"/>
      <c r="AF2265" s="19"/>
      <c r="AG2265"/>
      <c r="AH2265"/>
    </row>
    <row r="2266" spans="2:34">
      <c r="B2266"/>
      <c r="C2266"/>
      <c r="D2266" s="19"/>
      <c r="E2266" s="283"/>
      <c r="AE2266" s="19"/>
      <c r="AF2266" s="19"/>
      <c r="AG2266"/>
      <c r="AH2266"/>
    </row>
    <row r="2267" spans="2:34">
      <c r="B2267"/>
      <c r="C2267"/>
      <c r="D2267" s="19"/>
      <c r="E2267" s="283"/>
      <c r="AE2267" s="19"/>
      <c r="AF2267" s="19"/>
      <c r="AG2267"/>
      <c r="AH2267"/>
    </row>
    <row r="2268" spans="2:34">
      <c r="B2268"/>
      <c r="C2268"/>
      <c r="D2268" s="19"/>
      <c r="E2268" s="283"/>
      <c r="AE2268" s="19"/>
      <c r="AF2268" s="19"/>
      <c r="AG2268"/>
      <c r="AH2268"/>
    </row>
    <row r="2269" spans="2:34">
      <c r="B2269"/>
      <c r="C2269"/>
      <c r="D2269" s="19"/>
      <c r="E2269" s="283"/>
      <c r="AE2269" s="19"/>
      <c r="AF2269" s="19"/>
      <c r="AG2269"/>
      <c r="AH2269"/>
    </row>
    <row r="2270" spans="2:34">
      <c r="B2270"/>
      <c r="C2270"/>
      <c r="D2270" s="19"/>
      <c r="E2270" s="283"/>
      <c r="AE2270" s="19"/>
      <c r="AF2270" s="19"/>
      <c r="AG2270"/>
      <c r="AH2270"/>
    </row>
    <row r="2271" spans="2:34">
      <c r="B2271"/>
      <c r="C2271"/>
      <c r="D2271" s="19"/>
      <c r="E2271" s="283"/>
      <c r="AE2271" s="19"/>
      <c r="AF2271" s="19"/>
      <c r="AG2271"/>
      <c r="AH2271"/>
    </row>
    <row r="2272" spans="2:34">
      <c r="B2272"/>
      <c r="C2272"/>
      <c r="D2272" s="19"/>
      <c r="E2272" s="283"/>
      <c r="AE2272" s="19"/>
      <c r="AF2272" s="19"/>
      <c r="AG2272"/>
      <c r="AH2272"/>
    </row>
    <row r="2273" spans="2:34">
      <c r="B2273"/>
      <c r="C2273"/>
      <c r="D2273" s="19"/>
      <c r="E2273" s="283"/>
      <c r="AE2273" s="19"/>
      <c r="AF2273" s="19"/>
      <c r="AG2273"/>
      <c r="AH2273"/>
    </row>
    <row r="2274" spans="2:34">
      <c r="B2274"/>
      <c r="C2274"/>
      <c r="D2274" s="19"/>
      <c r="E2274" s="283"/>
      <c r="AE2274" s="19"/>
      <c r="AF2274" s="19"/>
      <c r="AG2274"/>
      <c r="AH2274"/>
    </row>
    <row r="2275" spans="2:34">
      <c r="B2275"/>
      <c r="C2275"/>
      <c r="D2275" s="19"/>
      <c r="E2275" s="283"/>
      <c r="AE2275" s="19"/>
      <c r="AF2275" s="19"/>
      <c r="AG2275"/>
      <c r="AH2275"/>
    </row>
    <row r="2276" spans="2:34">
      <c r="B2276"/>
      <c r="C2276"/>
      <c r="D2276" s="19"/>
      <c r="E2276" s="283"/>
      <c r="AE2276" s="19"/>
      <c r="AF2276" s="19"/>
      <c r="AG2276"/>
      <c r="AH2276"/>
    </row>
    <row r="2277" spans="2:34">
      <c r="B2277"/>
      <c r="C2277"/>
      <c r="D2277" s="19"/>
      <c r="E2277" s="283"/>
      <c r="AE2277" s="19"/>
      <c r="AF2277" s="19"/>
      <c r="AG2277"/>
      <c r="AH2277"/>
    </row>
    <row r="2278" spans="2:34">
      <c r="B2278"/>
      <c r="C2278"/>
      <c r="D2278" s="19"/>
      <c r="E2278" s="283"/>
      <c r="AE2278" s="19"/>
      <c r="AF2278" s="19"/>
      <c r="AG2278"/>
      <c r="AH2278"/>
    </row>
    <row r="2279" spans="2:34">
      <c r="B2279"/>
      <c r="C2279"/>
      <c r="D2279" s="19"/>
      <c r="E2279" s="283"/>
      <c r="AE2279" s="19"/>
      <c r="AF2279" s="19"/>
      <c r="AG2279"/>
      <c r="AH2279"/>
    </row>
    <row r="2280" spans="2:34">
      <c r="B2280"/>
      <c r="C2280"/>
      <c r="D2280" s="19"/>
      <c r="E2280" s="283"/>
      <c r="AE2280" s="19"/>
      <c r="AF2280" s="19"/>
      <c r="AG2280"/>
      <c r="AH2280"/>
    </row>
    <row r="2281" spans="2:34">
      <c r="B2281"/>
      <c r="C2281"/>
      <c r="D2281" s="19"/>
      <c r="E2281" s="283"/>
      <c r="AE2281" s="19"/>
      <c r="AF2281" s="19"/>
      <c r="AG2281"/>
      <c r="AH2281"/>
    </row>
    <row r="2282" spans="2:34">
      <c r="B2282"/>
      <c r="C2282"/>
      <c r="D2282" s="19"/>
      <c r="E2282" s="283"/>
      <c r="AE2282" s="19"/>
      <c r="AF2282" s="19"/>
      <c r="AG2282"/>
      <c r="AH2282"/>
    </row>
    <row r="2283" spans="2:34">
      <c r="B2283"/>
      <c r="C2283"/>
      <c r="D2283" s="19"/>
      <c r="E2283" s="283"/>
      <c r="AE2283" s="19"/>
      <c r="AF2283" s="19"/>
      <c r="AG2283"/>
      <c r="AH2283"/>
    </row>
    <row r="2284" spans="2:34">
      <c r="B2284"/>
      <c r="C2284"/>
      <c r="D2284" s="19"/>
      <c r="E2284" s="283"/>
      <c r="AE2284" s="19"/>
      <c r="AF2284" s="19"/>
      <c r="AG2284"/>
      <c r="AH2284"/>
    </row>
    <row r="2285" spans="2:34">
      <c r="B2285"/>
      <c r="C2285"/>
      <c r="D2285" s="19"/>
      <c r="E2285" s="283"/>
      <c r="AE2285" s="19"/>
      <c r="AF2285" s="19"/>
      <c r="AG2285"/>
      <c r="AH2285"/>
    </row>
    <row r="2286" spans="2:34">
      <c r="B2286"/>
      <c r="C2286"/>
      <c r="D2286" s="19"/>
      <c r="E2286" s="283"/>
      <c r="AE2286" s="19"/>
      <c r="AF2286" s="19"/>
      <c r="AG2286"/>
      <c r="AH2286"/>
    </row>
    <row r="2287" spans="2:34">
      <c r="B2287"/>
      <c r="C2287"/>
      <c r="D2287" s="19"/>
      <c r="E2287" s="283"/>
      <c r="AE2287" s="19"/>
      <c r="AF2287" s="19"/>
      <c r="AG2287"/>
      <c r="AH2287"/>
    </row>
    <row r="2288" spans="2:34">
      <c r="B2288"/>
      <c r="C2288"/>
      <c r="D2288" s="19"/>
      <c r="E2288" s="283"/>
      <c r="AE2288" s="19"/>
      <c r="AF2288" s="19"/>
      <c r="AG2288"/>
      <c r="AH2288"/>
    </row>
    <row r="2289" spans="2:34">
      <c r="B2289"/>
      <c r="C2289"/>
      <c r="D2289" s="19"/>
      <c r="E2289" s="283"/>
      <c r="AE2289" s="19"/>
      <c r="AF2289" s="19"/>
      <c r="AG2289"/>
      <c r="AH2289"/>
    </row>
    <row r="2290" spans="2:34">
      <c r="B2290"/>
      <c r="C2290"/>
      <c r="D2290" s="19"/>
      <c r="E2290" s="283"/>
      <c r="AE2290" s="19"/>
      <c r="AF2290" s="19"/>
      <c r="AG2290"/>
      <c r="AH2290"/>
    </row>
    <row r="2291" spans="2:34">
      <c r="B2291"/>
      <c r="C2291"/>
      <c r="D2291" s="19"/>
      <c r="E2291" s="283"/>
      <c r="AE2291" s="19"/>
      <c r="AF2291" s="19"/>
      <c r="AG2291"/>
      <c r="AH2291"/>
    </row>
    <row r="2292" spans="2:34">
      <c r="B2292"/>
      <c r="C2292"/>
      <c r="D2292" s="19"/>
      <c r="E2292" s="283"/>
      <c r="AE2292" s="19"/>
      <c r="AF2292" s="19"/>
      <c r="AG2292"/>
      <c r="AH2292"/>
    </row>
    <row r="2293" spans="2:34">
      <c r="B2293"/>
      <c r="C2293"/>
      <c r="D2293" s="19"/>
      <c r="E2293" s="283"/>
      <c r="AE2293" s="19"/>
      <c r="AF2293" s="19"/>
      <c r="AG2293"/>
      <c r="AH2293"/>
    </row>
    <row r="2294" spans="2:34">
      <c r="B2294"/>
      <c r="C2294"/>
      <c r="D2294" s="19"/>
      <c r="E2294" s="283"/>
      <c r="AE2294" s="19"/>
      <c r="AF2294" s="19"/>
      <c r="AG2294"/>
      <c r="AH2294"/>
    </row>
    <row r="2295" spans="2:34">
      <c r="B2295"/>
      <c r="C2295"/>
      <c r="D2295" s="19"/>
      <c r="E2295" s="283"/>
      <c r="AE2295" s="19"/>
      <c r="AF2295" s="19"/>
      <c r="AG2295"/>
      <c r="AH2295"/>
    </row>
    <row r="2296" spans="2:34">
      <c r="B2296"/>
      <c r="C2296"/>
      <c r="D2296" s="19"/>
      <c r="E2296" s="283"/>
      <c r="AE2296" s="19"/>
      <c r="AF2296" s="19"/>
      <c r="AG2296"/>
      <c r="AH2296"/>
    </row>
    <row r="2297" spans="2:34">
      <c r="B2297"/>
      <c r="C2297"/>
      <c r="D2297" s="19"/>
      <c r="E2297" s="283"/>
      <c r="AE2297" s="19"/>
      <c r="AF2297" s="19"/>
      <c r="AG2297"/>
      <c r="AH2297"/>
    </row>
    <row r="2298" spans="2:34">
      <c r="B2298"/>
      <c r="C2298"/>
      <c r="D2298" s="19"/>
      <c r="E2298" s="283"/>
      <c r="AE2298" s="19"/>
      <c r="AF2298" s="19"/>
      <c r="AG2298"/>
      <c r="AH2298"/>
    </row>
    <row r="2299" spans="2:34">
      <c r="B2299"/>
      <c r="C2299"/>
      <c r="D2299" s="19"/>
      <c r="E2299" s="283"/>
      <c r="AE2299" s="19"/>
      <c r="AF2299" s="19"/>
      <c r="AG2299"/>
      <c r="AH2299"/>
    </row>
    <row r="2300" spans="2:34">
      <c r="B2300"/>
      <c r="C2300"/>
      <c r="D2300" s="19"/>
      <c r="E2300" s="283"/>
      <c r="AE2300" s="19"/>
      <c r="AF2300" s="19"/>
      <c r="AG2300"/>
      <c r="AH2300"/>
    </row>
    <row r="2301" spans="2:34">
      <c r="B2301"/>
      <c r="C2301"/>
      <c r="D2301" s="19"/>
      <c r="E2301" s="283"/>
      <c r="AE2301" s="19"/>
      <c r="AF2301" s="19"/>
      <c r="AG2301"/>
      <c r="AH2301"/>
    </row>
    <row r="2302" spans="2:34">
      <c r="B2302"/>
      <c r="C2302"/>
      <c r="D2302" s="19"/>
      <c r="E2302" s="283"/>
      <c r="AE2302" s="19"/>
      <c r="AF2302" s="19"/>
      <c r="AG2302"/>
      <c r="AH2302"/>
    </row>
    <row r="2303" spans="2:34">
      <c r="B2303"/>
      <c r="C2303"/>
      <c r="D2303" s="19"/>
      <c r="E2303" s="283"/>
      <c r="AE2303" s="19"/>
      <c r="AF2303" s="19"/>
      <c r="AG2303"/>
      <c r="AH2303"/>
    </row>
    <row r="2304" spans="2:34">
      <c r="B2304"/>
      <c r="C2304"/>
      <c r="D2304" s="19"/>
      <c r="E2304" s="283"/>
      <c r="AE2304" s="19"/>
      <c r="AF2304" s="19"/>
      <c r="AG2304"/>
      <c r="AH2304"/>
    </row>
    <row r="2305" spans="2:34">
      <c r="B2305"/>
      <c r="C2305"/>
      <c r="D2305" s="19"/>
      <c r="E2305" s="283"/>
      <c r="AE2305" s="19"/>
      <c r="AF2305" s="19"/>
      <c r="AG2305"/>
      <c r="AH2305"/>
    </row>
    <row r="2306" spans="2:34">
      <c r="B2306"/>
      <c r="C2306"/>
      <c r="D2306" s="19"/>
      <c r="E2306" s="283"/>
      <c r="AE2306" s="19"/>
      <c r="AF2306" s="19"/>
      <c r="AG2306"/>
      <c r="AH2306"/>
    </row>
    <row r="2307" spans="2:34">
      <c r="B2307"/>
      <c r="C2307"/>
      <c r="D2307" s="19"/>
      <c r="E2307" s="283"/>
      <c r="AE2307" s="19"/>
      <c r="AF2307" s="19"/>
      <c r="AG2307"/>
      <c r="AH2307"/>
    </row>
    <row r="2308" spans="2:34">
      <c r="B2308"/>
      <c r="C2308"/>
      <c r="D2308" s="19"/>
      <c r="E2308" s="283"/>
      <c r="AE2308" s="19"/>
      <c r="AF2308" s="19"/>
      <c r="AG2308"/>
      <c r="AH2308"/>
    </row>
    <row r="2309" spans="2:34">
      <c r="B2309"/>
      <c r="C2309"/>
      <c r="D2309" s="19"/>
      <c r="E2309" s="283"/>
      <c r="AE2309" s="19"/>
      <c r="AF2309" s="19"/>
      <c r="AG2309"/>
      <c r="AH2309"/>
    </row>
    <row r="2310" spans="2:34">
      <c r="B2310"/>
      <c r="C2310"/>
      <c r="D2310" s="19"/>
      <c r="E2310" s="283"/>
      <c r="AE2310" s="19"/>
      <c r="AF2310" s="19"/>
      <c r="AG2310"/>
      <c r="AH2310"/>
    </row>
    <row r="2311" spans="2:34">
      <c r="B2311"/>
      <c r="C2311"/>
      <c r="D2311" s="19"/>
      <c r="E2311" s="283"/>
      <c r="AE2311" s="19"/>
      <c r="AF2311" s="19"/>
      <c r="AG2311"/>
      <c r="AH2311"/>
    </row>
    <row r="2312" spans="2:34">
      <c r="B2312"/>
      <c r="C2312"/>
      <c r="D2312" s="19"/>
      <c r="E2312" s="283"/>
      <c r="AE2312" s="19"/>
      <c r="AF2312" s="19"/>
      <c r="AG2312"/>
      <c r="AH2312"/>
    </row>
    <row r="2313" spans="2:34">
      <c r="B2313"/>
      <c r="C2313"/>
      <c r="D2313" s="19"/>
      <c r="E2313" s="283"/>
      <c r="AE2313" s="19"/>
      <c r="AF2313" s="19"/>
      <c r="AG2313"/>
      <c r="AH2313"/>
    </row>
    <row r="2314" spans="2:34">
      <c r="B2314"/>
      <c r="C2314"/>
      <c r="D2314" s="19"/>
      <c r="E2314" s="283"/>
      <c r="AE2314" s="19"/>
      <c r="AF2314" s="19"/>
      <c r="AG2314"/>
      <c r="AH2314"/>
    </row>
    <row r="2315" spans="2:34">
      <c r="B2315"/>
      <c r="C2315"/>
      <c r="D2315" s="19"/>
      <c r="E2315" s="283"/>
      <c r="AE2315" s="19"/>
      <c r="AF2315" s="19"/>
      <c r="AG2315"/>
      <c r="AH2315"/>
    </row>
    <row r="2316" spans="2:34">
      <c r="B2316"/>
      <c r="C2316"/>
      <c r="D2316" s="19"/>
      <c r="E2316" s="283"/>
      <c r="AE2316" s="19"/>
      <c r="AF2316" s="19"/>
      <c r="AG2316"/>
      <c r="AH2316"/>
    </row>
    <row r="2317" spans="2:34">
      <c r="B2317"/>
      <c r="C2317"/>
      <c r="D2317" s="19"/>
      <c r="E2317" s="283"/>
      <c r="AE2317" s="19"/>
      <c r="AF2317" s="19"/>
      <c r="AG2317"/>
      <c r="AH2317"/>
    </row>
    <row r="2318" spans="2:34">
      <c r="B2318"/>
      <c r="C2318"/>
      <c r="D2318" s="19"/>
      <c r="E2318" s="283"/>
      <c r="AE2318" s="19"/>
      <c r="AF2318" s="19"/>
      <c r="AG2318"/>
      <c r="AH2318"/>
    </row>
    <row r="2319" spans="2:34">
      <c r="B2319"/>
      <c r="C2319"/>
      <c r="D2319" s="19"/>
      <c r="E2319" s="283"/>
      <c r="AE2319" s="19"/>
      <c r="AF2319" s="19"/>
      <c r="AG2319"/>
      <c r="AH2319"/>
    </row>
    <row r="2320" spans="2:34">
      <c r="B2320"/>
      <c r="C2320"/>
      <c r="D2320" s="19"/>
      <c r="E2320" s="283"/>
      <c r="AE2320" s="19"/>
      <c r="AF2320" s="19"/>
      <c r="AG2320"/>
      <c r="AH2320"/>
    </row>
    <row r="2321" spans="2:34">
      <c r="B2321"/>
      <c r="C2321"/>
      <c r="D2321" s="19"/>
      <c r="E2321" s="283"/>
      <c r="AE2321" s="19"/>
      <c r="AF2321" s="19"/>
      <c r="AG2321"/>
      <c r="AH2321"/>
    </row>
    <row r="2322" spans="2:34">
      <c r="B2322"/>
      <c r="C2322"/>
      <c r="D2322" s="19"/>
      <c r="E2322" s="283"/>
      <c r="AE2322" s="19"/>
      <c r="AF2322" s="19"/>
      <c r="AG2322"/>
      <c r="AH2322"/>
    </row>
    <row r="2323" spans="2:34">
      <c r="B2323"/>
      <c r="C2323"/>
      <c r="D2323" s="19"/>
      <c r="E2323" s="283"/>
      <c r="AE2323" s="19"/>
      <c r="AF2323" s="19"/>
      <c r="AG2323"/>
      <c r="AH2323"/>
    </row>
    <row r="2324" spans="2:34">
      <c r="B2324"/>
      <c r="C2324"/>
      <c r="D2324" s="19"/>
      <c r="E2324" s="283"/>
      <c r="AE2324" s="19"/>
      <c r="AF2324" s="19"/>
      <c r="AG2324"/>
      <c r="AH2324"/>
    </row>
    <row r="2325" spans="2:34">
      <c r="B2325"/>
      <c r="C2325"/>
      <c r="D2325" s="19"/>
      <c r="E2325" s="283"/>
      <c r="AE2325" s="19"/>
      <c r="AF2325" s="19"/>
      <c r="AG2325"/>
      <c r="AH2325"/>
    </row>
    <row r="2326" spans="2:34">
      <c r="B2326"/>
      <c r="C2326"/>
      <c r="D2326" s="19"/>
      <c r="E2326" s="283"/>
      <c r="AE2326" s="19"/>
      <c r="AF2326" s="19"/>
      <c r="AG2326"/>
      <c r="AH2326"/>
    </row>
    <row r="2327" spans="2:34">
      <c r="B2327"/>
      <c r="C2327"/>
      <c r="D2327" s="19"/>
      <c r="E2327" s="283"/>
      <c r="AE2327" s="19"/>
      <c r="AF2327" s="19"/>
      <c r="AG2327"/>
      <c r="AH2327"/>
    </row>
    <row r="2328" spans="2:34">
      <c r="B2328"/>
      <c r="C2328"/>
      <c r="D2328" s="19"/>
      <c r="E2328" s="283"/>
      <c r="AE2328" s="19"/>
      <c r="AF2328" s="19"/>
      <c r="AG2328"/>
      <c r="AH2328"/>
    </row>
    <row r="2329" spans="2:34">
      <c r="B2329"/>
      <c r="C2329"/>
      <c r="D2329" s="19"/>
      <c r="E2329" s="283"/>
      <c r="AE2329" s="19"/>
      <c r="AF2329" s="19"/>
      <c r="AG2329"/>
      <c r="AH2329"/>
    </row>
    <row r="2330" spans="2:34">
      <c r="B2330"/>
      <c r="C2330"/>
      <c r="D2330" s="19"/>
      <c r="E2330" s="283"/>
      <c r="AE2330" s="19"/>
      <c r="AF2330" s="19"/>
      <c r="AG2330"/>
      <c r="AH2330"/>
    </row>
    <row r="2331" spans="2:34">
      <c r="B2331"/>
      <c r="C2331"/>
      <c r="D2331" s="19"/>
      <c r="E2331" s="283"/>
      <c r="AE2331" s="19"/>
      <c r="AF2331" s="19"/>
      <c r="AG2331"/>
      <c r="AH2331"/>
    </row>
    <row r="2332" spans="2:34">
      <c r="B2332"/>
      <c r="C2332"/>
      <c r="D2332" s="19"/>
      <c r="E2332" s="283"/>
      <c r="AE2332" s="19"/>
      <c r="AF2332" s="19"/>
      <c r="AG2332"/>
      <c r="AH2332"/>
    </row>
    <row r="2333" spans="2:34">
      <c r="B2333"/>
      <c r="C2333"/>
      <c r="D2333" s="19"/>
      <c r="E2333" s="283"/>
      <c r="AE2333" s="19"/>
      <c r="AF2333" s="19"/>
      <c r="AG2333"/>
      <c r="AH2333"/>
    </row>
    <row r="2334" spans="2:34">
      <c r="B2334"/>
      <c r="C2334"/>
      <c r="D2334" s="19"/>
      <c r="E2334" s="283"/>
      <c r="AE2334" s="19"/>
      <c r="AF2334" s="19"/>
      <c r="AG2334"/>
      <c r="AH2334"/>
    </row>
    <row r="2335" spans="2:34">
      <c r="B2335"/>
      <c r="C2335"/>
      <c r="D2335" s="19"/>
      <c r="E2335" s="283"/>
      <c r="AE2335" s="19"/>
      <c r="AF2335" s="19"/>
      <c r="AG2335"/>
      <c r="AH2335"/>
    </row>
    <row r="2336" spans="2:34">
      <c r="B2336"/>
      <c r="C2336"/>
      <c r="D2336" s="19"/>
      <c r="E2336" s="283"/>
      <c r="AE2336" s="19"/>
      <c r="AF2336" s="19"/>
      <c r="AG2336"/>
      <c r="AH2336"/>
    </row>
    <row r="2337" spans="2:34">
      <c r="B2337"/>
      <c r="C2337"/>
      <c r="D2337" s="19"/>
      <c r="E2337" s="283"/>
      <c r="AE2337" s="19"/>
      <c r="AF2337" s="19"/>
      <c r="AG2337"/>
      <c r="AH2337"/>
    </row>
    <row r="2338" spans="2:34">
      <c r="B2338"/>
      <c r="C2338"/>
      <c r="D2338" s="19"/>
      <c r="E2338" s="283"/>
      <c r="AE2338" s="19"/>
      <c r="AF2338" s="19"/>
      <c r="AG2338"/>
      <c r="AH2338"/>
    </row>
    <row r="2339" spans="2:34">
      <c r="B2339"/>
      <c r="C2339"/>
      <c r="D2339" s="19"/>
      <c r="E2339" s="283"/>
      <c r="AE2339" s="19"/>
      <c r="AF2339" s="19"/>
      <c r="AG2339"/>
      <c r="AH2339"/>
    </row>
    <row r="2340" spans="2:34">
      <c r="B2340"/>
      <c r="C2340"/>
      <c r="D2340" s="19"/>
      <c r="E2340" s="283"/>
      <c r="AE2340" s="19"/>
      <c r="AF2340" s="19"/>
      <c r="AG2340"/>
      <c r="AH2340"/>
    </row>
    <row r="2341" spans="2:34">
      <c r="B2341"/>
      <c r="C2341"/>
      <c r="D2341" s="19"/>
      <c r="E2341" s="283"/>
      <c r="AE2341" s="19"/>
      <c r="AF2341" s="19"/>
      <c r="AG2341"/>
      <c r="AH2341"/>
    </row>
    <row r="2342" spans="2:34">
      <c r="B2342"/>
      <c r="C2342"/>
      <c r="D2342" s="19"/>
      <c r="E2342" s="283"/>
      <c r="AE2342" s="19"/>
      <c r="AF2342" s="19"/>
      <c r="AG2342"/>
      <c r="AH2342"/>
    </row>
    <row r="2343" spans="2:34">
      <c r="B2343"/>
      <c r="C2343"/>
      <c r="D2343" s="19"/>
      <c r="E2343" s="283"/>
      <c r="AE2343" s="19"/>
      <c r="AF2343" s="19"/>
      <c r="AG2343"/>
      <c r="AH2343"/>
    </row>
    <row r="2344" spans="2:34">
      <c r="B2344"/>
      <c r="C2344"/>
      <c r="D2344" s="19"/>
      <c r="E2344" s="283"/>
      <c r="AE2344" s="19"/>
      <c r="AF2344" s="19"/>
      <c r="AG2344"/>
      <c r="AH2344"/>
    </row>
    <row r="2345" spans="2:34">
      <c r="B2345"/>
      <c r="C2345"/>
      <c r="D2345" s="19"/>
      <c r="E2345" s="283"/>
      <c r="AE2345" s="19"/>
      <c r="AF2345" s="19"/>
      <c r="AG2345"/>
      <c r="AH2345"/>
    </row>
    <row r="2346" spans="2:34">
      <c r="B2346"/>
      <c r="C2346"/>
      <c r="D2346" s="19"/>
      <c r="E2346" s="283"/>
      <c r="AE2346" s="19"/>
      <c r="AF2346" s="19"/>
      <c r="AG2346"/>
      <c r="AH2346"/>
    </row>
    <row r="2347" spans="2:34">
      <c r="B2347"/>
      <c r="C2347"/>
      <c r="D2347" s="19"/>
      <c r="E2347" s="283"/>
      <c r="AE2347" s="19"/>
      <c r="AF2347" s="19"/>
      <c r="AG2347"/>
      <c r="AH2347"/>
    </row>
    <row r="2348" spans="2:34">
      <c r="B2348"/>
      <c r="C2348"/>
      <c r="D2348" s="19"/>
      <c r="E2348" s="283"/>
      <c r="AE2348" s="19"/>
      <c r="AF2348" s="19"/>
      <c r="AG2348"/>
      <c r="AH2348"/>
    </row>
    <row r="2349" spans="2:34">
      <c r="B2349"/>
      <c r="C2349"/>
      <c r="D2349" s="19"/>
      <c r="E2349" s="283"/>
      <c r="AE2349" s="19"/>
      <c r="AF2349" s="19"/>
      <c r="AG2349"/>
      <c r="AH2349"/>
    </row>
    <row r="2350" spans="2:34">
      <c r="B2350"/>
      <c r="C2350"/>
      <c r="D2350" s="19"/>
      <c r="E2350" s="283"/>
      <c r="AE2350" s="19"/>
      <c r="AF2350" s="19"/>
      <c r="AG2350"/>
      <c r="AH2350"/>
    </row>
    <row r="2351" spans="2:34">
      <c r="B2351"/>
      <c r="C2351"/>
      <c r="D2351" s="19"/>
      <c r="E2351" s="283"/>
      <c r="AE2351" s="19"/>
      <c r="AF2351" s="19"/>
      <c r="AG2351"/>
      <c r="AH2351"/>
    </row>
    <row r="2352" spans="2:34">
      <c r="B2352"/>
      <c r="C2352"/>
      <c r="D2352" s="19"/>
      <c r="E2352" s="283"/>
      <c r="AE2352" s="19"/>
      <c r="AF2352" s="19"/>
      <c r="AG2352"/>
      <c r="AH2352"/>
    </row>
    <row r="2353" spans="2:34">
      <c r="B2353"/>
      <c r="C2353"/>
      <c r="D2353" s="19"/>
      <c r="E2353" s="283"/>
      <c r="AE2353" s="19"/>
      <c r="AF2353" s="19"/>
      <c r="AG2353"/>
      <c r="AH2353"/>
    </row>
    <row r="2354" spans="2:34">
      <c r="B2354"/>
      <c r="C2354"/>
      <c r="D2354" s="19"/>
      <c r="E2354" s="283"/>
      <c r="AE2354" s="19"/>
      <c r="AF2354" s="19"/>
      <c r="AG2354"/>
      <c r="AH2354"/>
    </row>
    <row r="2355" spans="2:34">
      <c r="B2355"/>
      <c r="C2355"/>
      <c r="D2355" s="19"/>
      <c r="E2355" s="283"/>
      <c r="AE2355" s="19"/>
      <c r="AF2355" s="19"/>
      <c r="AG2355"/>
      <c r="AH2355"/>
    </row>
    <row r="2356" spans="2:34">
      <c r="B2356"/>
      <c r="C2356"/>
      <c r="D2356" s="19"/>
      <c r="E2356" s="283"/>
      <c r="AE2356" s="19"/>
      <c r="AF2356" s="19"/>
      <c r="AG2356"/>
      <c r="AH2356"/>
    </row>
    <row r="2357" spans="2:34">
      <c r="B2357"/>
      <c r="C2357"/>
      <c r="D2357" s="19"/>
      <c r="E2357" s="283"/>
      <c r="AE2357" s="19"/>
      <c r="AF2357" s="19"/>
      <c r="AG2357"/>
      <c r="AH2357"/>
    </row>
    <row r="2358" spans="2:34">
      <c r="B2358"/>
      <c r="C2358"/>
      <c r="D2358" s="19"/>
      <c r="E2358" s="283"/>
      <c r="AE2358" s="19"/>
      <c r="AF2358" s="19"/>
      <c r="AG2358"/>
      <c r="AH2358"/>
    </row>
    <row r="2359" spans="2:34">
      <c r="B2359"/>
      <c r="C2359"/>
      <c r="D2359" s="19"/>
      <c r="E2359" s="283"/>
      <c r="AE2359" s="19"/>
      <c r="AF2359" s="19"/>
      <c r="AG2359"/>
      <c r="AH2359"/>
    </row>
    <row r="2360" spans="2:34">
      <c r="B2360"/>
      <c r="C2360"/>
      <c r="D2360" s="19"/>
      <c r="E2360" s="283"/>
      <c r="AE2360" s="19"/>
      <c r="AF2360" s="19"/>
      <c r="AG2360"/>
      <c r="AH2360"/>
    </row>
    <row r="2361" spans="2:34">
      <c r="B2361"/>
      <c r="C2361"/>
      <c r="D2361" s="19"/>
      <c r="E2361" s="283"/>
      <c r="AE2361" s="19"/>
      <c r="AF2361" s="19"/>
      <c r="AG2361"/>
      <c r="AH2361"/>
    </row>
    <row r="2362" spans="2:34">
      <c r="B2362"/>
      <c r="C2362"/>
      <c r="D2362" s="19"/>
      <c r="E2362" s="283"/>
      <c r="AE2362" s="19"/>
      <c r="AF2362" s="19"/>
      <c r="AG2362"/>
      <c r="AH2362"/>
    </row>
    <row r="2363" spans="2:34">
      <c r="B2363"/>
      <c r="C2363"/>
      <c r="D2363" s="19"/>
      <c r="E2363" s="283"/>
      <c r="AE2363" s="19"/>
      <c r="AF2363" s="19"/>
      <c r="AG2363"/>
      <c r="AH2363"/>
    </row>
    <row r="2364" spans="2:34">
      <c r="B2364"/>
      <c r="C2364"/>
      <c r="D2364" s="19"/>
      <c r="E2364" s="283"/>
      <c r="AE2364" s="19"/>
      <c r="AF2364" s="19"/>
      <c r="AG2364"/>
      <c r="AH2364"/>
    </row>
    <row r="2365" spans="2:34">
      <c r="B2365"/>
      <c r="C2365"/>
      <c r="D2365" s="19"/>
      <c r="E2365" s="283"/>
      <c r="AE2365" s="19"/>
      <c r="AF2365" s="19"/>
      <c r="AG2365"/>
      <c r="AH2365"/>
    </row>
    <row r="2366" spans="2:34">
      <c r="B2366"/>
      <c r="C2366"/>
      <c r="D2366" s="19"/>
      <c r="E2366" s="283"/>
      <c r="AE2366" s="19"/>
      <c r="AF2366" s="19"/>
      <c r="AG2366"/>
      <c r="AH2366"/>
    </row>
    <row r="2367" spans="2:34">
      <c r="B2367"/>
      <c r="C2367"/>
      <c r="D2367" s="19"/>
      <c r="E2367" s="283"/>
      <c r="AE2367" s="19"/>
      <c r="AF2367" s="19"/>
      <c r="AG2367"/>
      <c r="AH2367"/>
    </row>
    <row r="2368" spans="2:34">
      <c r="B2368"/>
      <c r="C2368"/>
      <c r="D2368" s="19"/>
      <c r="E2368" s="283"/>
      <c r="AE2368" s="19"/>
      <c r="AF2368" s="19"/>
      <c r="AG2368"/>
      <c r="AH2368"/>
    </row>
    <row r="2369" spans="2:34">
      <c r="B2369"/>
      <c r="C2369"/>
      <c r="D2369" s="19"/>
      <c r="E2369" s="283"/>
      <c r="AE2369" s="19"/>
      <c r="AF2369" s="19"/>
      <c r="AG2369"/>
      <c r="AH2369"/>
    </row>
    <row r="2370" spans="2:34">
      <c r="B2370"/>
      <c r="C2370"/>
      <c r="D2370" s="19"/>
      <c r="E2370" s="283"/>
      <c r="AE2370" s="19"/>
      <c r="AF2370" s="19"/>
      <c r="AG2370"/>
      <c r="AH2370"/>
    </row>
    <row r="2371" spans="2:34">
      <c r="B2371"/>
      <c r="C2371"/>
      <c r="D2371" s="19"/>
      <c r="E2371" s="283"/>
      <c r="AE2371" s="19"/>
      <c r="AF2371" s="19"/>
      <c r="AG2371"/>
      <c r="AH2371"/>
    </row>
    <row r="2372" spans="2:34">
      <c r="B2372"/>
      <c r="C2372"/>
      <c r="D2372" s="19"/>
      <c r="E2372" s="283"/>
      <c r="AE2372" s="19"/>
      <c r="AF2372" s="19"/>
      <c r="AG2372"/>
      <c r="AH2372"/>
    </row>
    <row r="2373" spans="2:34">
      <c r="B2373"/>
      <c r="C2373"/>
      <c r="D2373" s="19"/>
      <c r="E2373" s="283"/>
      <c r="AE2373" s="19"/>
      <c r="AF2373" s="19"/>
      <c r="AG2373"/>
      <c r="AH2373"/>
    </row>
    <row r="2374" spans="2:34">
      <c r="B2374"/>
      <c r="C2374"/>
      <c r="D2374" s="19"/>
      <c r="E2374" s="283"/>
      <c r="AE2374" s="19"/>
      <c r="AF2374" s="19"/>
      <c r="AG2374"/>
      <c r="AH2374"/>
    </row>
    <row r="2375" spans="2:34">
      <c r="B2375"/>
      <c r="C2375"/>
      <c r="D2375" s="19"/>
      <c r="E2375" s="283"/>
      <c r="AE2375" s="19"/>
      <c r="AF2375" s="19"/>
      <c r="AG2375"/>
      <c r="AH2375"/>
    </row>
    <row r="2376" spans="2:34">
      <c r="B2376"/>
      <c r="C2376"/>
      <c r="D2376" s="19"/>
      <c r="E2376" s="283"/>
      <c r="AE2376" s="19"/>
      <c r="AF2376" s="19"/>
      <c r="AG2376"/>
      <c r="AH2376"/>
    </row>
    <row r="2377" spans="2:34">
      <c r="B2377"/>
      <c r="C2377"/>
      <c r="D2377" s="19"/>
      <c r="E2377" s="283"/>
      <c r="AE2377" s="19"/>
      <c r="AF2377" s="19"/>
      <c r="AG2377"/>
      <c r="AH2377"/>
    </row>
    <row r="2378" spans="2:34">
      <c r="B2378"/>
      <c r="C2378"/>
      <c r="D2378" s="19"/>
      <c r="E2378" s="283"/>
      <c r="AE2378" s="19"/>
      <c r="AF2378" s="19"/>
      <c r="AG2378"/>
      <c r="AH2378"/>
    </row>
    <row r="2379" spans="2:34">
      <c r="B2379"/>
      <c r="C2379"/>
      <c r="D2379" s="19"/>
      <c r="E2379" s="283"/>
      <c r="AE2379" s="19"/>
      <c r="AF2379" s="19"/>
      <c r="AG2379"/>
      <c r="AH2379"/>
    </row>
    <row r="2380" spans="2:34">
      <c r="B2380"/>
      <c r="C2380"/>
      <c r="D2380" s="19"/>
      <c r="E2380" s="283"/>
      <c r="AE2380" s="19"/>
      <c r="AF2380" s="19"/>
      <c r="AG2380"/>
      <c r="AH2380"/>
    </row>
    <row r="2381" spans="2:34">
      <c r="B2381"/>
      <c r="C2381"/>
      <c r="D2381" s="19"/>
      <c r="E2381" s="283"/>
      <c r="AE2381" s="19"/>
      <c r="AF2381" s="19"/>
      <c r="AG2381"/>
      <c r="AH2381"/>
    </row>
    <row r="2382" spans="2:34">
      <c r="B2382"/>
      <c r="C2382"/>
      <c r="D2382" s="19"/>
      <c r="E2382" s="283"/>
      <c r="AE2382" s="19"/>
      <c r="AF2382" s="19"/>
      <c r="AG2382"/>
      <c r="AH2382"/>
    </row>
    <row r="2383" spans="2:34">
      <c r="B2383"/>
      <c r="C2383"/>
      <c r="D2383" s="19"/>
      <c r="E2383" s="283"/>
      <c r="AE2383" s="19"/>
      <c r="AF2383" s="19"/>
      <c r="AG2383"/>
      <c r="AH2383"/>
    </row>
    <row r="2384" spans="2:34">
      <c r="B2384"/>
      <c r="C2384"/>
      <c r="D2384" s="19"/>
      <c r="E2384" s="283"/>
      <c r="AE2384" s="19"/>
      <c r="AF2384" s="19"/>
      <c r="AG2384"/>
      <c r="AH2384"/>
    </row>
    <row r="2385" spans="2:34">
      <c r="B2385"/>
      <c r="C2385"/>
      <c r="D2385" s="19"/>
      <c r="E2385" s="283"/>
      <c r="AE2385" s="19"/>
      <c r="AF2385" s="19"/>
      <c r="AG2385"/>
      <c r="AH2385"/>
    </row>
    <row r="2386" spans="2:34">
      <c r="B2386"/>
      <c r="C2386"/>
      <c r="D2386" s="19"/>
      <c r="E2386" s="283"/>
      <c r="AE2386" s="19"/>
      <c r="AF2386" s="19"/>
      <c r="AG2386"/>
      <c r="AH2386"/>
    </row>
    <row r="2387" spans="2:34">
      <c r="B2387"/>
      <c r="C2387"/>
      <c r="D2387" s="19"/>
      <c r="E2387" s="283"/>
      <c r="AE2387" s="19"/>
      <c r="AF2387" s="19"/>
      <c r="AG2387"/>
      <c r="AH2387"/>
    </row>
    <row r="2388" spans="2:34">
      <c r="B2388"/>
      <c r="C2388"/>
      <c r="D2388" s="19"/>
      <c r="E2388" s="283"/>
      <c r="AE2388" s="19"/>
      <c r="AF2388" s="19"/>
      <c r="AG2388"/>
      <c r="AH2388"/>
    </row>
    <row r="2389" spans="2:34">
      <c r="B2389"/>
      <c r="C2389"/>
      <c r="D2389" s="19"/>
      <c r="E2389" s="283"/>
      <c r="AE2389" s="19"/>
      <c r="AF2389" s="19"/>
      <c r="AG2389"/>
      <c r="AH2389"/>
    </row>
    <row r="2390" spans="2:34">
      <c r="B2390"/>
      <c r="C2390"/>
      <c r="D2390" s="19"/>
      <c r="E2390" s="283"/>
      <c r="AE2390" s="19"/>
      <c r="AF2390" s="19"/>
      <c r="AG2390"/>
      <c r="AH2390"/>
    </row>
    <row r="2391" spans="2:34">
      <c r="B2391"/>
      <c r="C2391"/>
      <c r="D2391" s="19"/>
      <c r="E2391" s="283"/>
      <c r="AE2391" s="19"/>
      <c r="AF2391" s="19"/>
      <c r="AG2391"/>
      <c r="AH2391"/>
    </row>
    <row r="2392" spans="2:34">
      <c r="B2392"/>
      <c r="C2392"/>
      <c r="D2392" s="19"/>
      <c r="E2392" s="283"/>
      <c r="AE2392" s="19"/>
      <c r="AF2392" s="19"/>
      <c r="AG2392"/>
      <c r="AH2392"/>
    </row>
    <row r="2393" spans="2:34">
      <c r="B2393"/>
      <c r="C2393"/>
      <c r="D2393" s="19"/>
      <c r="E2393" s="283"/>
      <c r="AE2393" s="19"/>
      <c r="AF2393" s="19"/>
      <c r="AG2393"/>
      <c r="AH2393"/>
    </row>
    <row r="2394" spans="2:34">
      <c r="B2394"/>
      <c r="C2394"/>
      <c r="D2394" s="19"/>
      <c r="E2394" s="283"/>
      <c r="AE2394" s="19"/>
      <c r="AF2394" s="19"/>
      <c r="AG2394"/>
      <c r="AH2394"/>
    </row>
    <row r="2395" spans="2:34">
      <c r="B2395"/>
      <c r="C2395"/>
      <c r="D2395" s="19"/>
      <c r="E2395" s="283"/>
      <c r="AE2395" s="19"/>
      <c r="AF2395" s="19"/>
      <c r="AG2395"/>
      <c r="AH2395"/>
    </row>
    <row r="2396" spans="2:34">
      <c r="B2396"/>
      <c r="C2396"/>
      <c r="D2396" s="19"/>
      <c r="E2396" s="283"/>
      <c r="AE2396" s="19"/>
      <c r="AF2396" s="19"/>
      <c r="AG2396"/>
      <c r="AH2396"/>
    </row>
    <row r="2397" spans="2:34">
      <c r="B2397"/>
      <c r="C2397"/>
      <c r="D2397" s="19"/>
      <c r="E2397" s="283"/>
      <c r="AE2397" s="19"/>
      <c r="AF2397" s="19"/>
      <c r="AG2397"/>
      <c r="AH2397"/>
    </row>
    <row r="2398" spans="2:34">
      <c r="B2398"/>
      <c r="C2398"/>
      <c r="D2398" s="19"/>
      <c r="E2398" s="283"/>
      <c r="AE2398" s="19"/>
      <c r="AF2398" s="19"/>
      <c r="AG2398"/>
      <c r="AH2398"/>
    </row>
    <row r="2399" spans="2:34">
      <c r="B2399"/>
      <c r="C2399"/>
      <c r="D2399" s="19"/>
      <c r="E2399" s="283"/>
      <c r="AE2399" s="19"/>
      <c r="AF2399" s="19"/>
      <c r="AG2399"/>
      <c r="AH2399"/>
    </row>
    <row r="2400" spans="2:34">
      <c r="B2400"/>
      <c r="C2400"/>
      <c r="D2400" s="19"/>
      <c r="E2400" s="283"/>
      <c r="AE2400" s="19"/>
      <c r="AF2400" s="19"/>
      <c r="AG2400"/>
      <c r="AH2400"/>
    </row>
    <row r="2401" spans="2:34">
      <c r="B2401"/>
      <c r="C2401"/>
      <c r="D2401" s="19"/>
      <c r="E2401" s="283"/>
      <c r="AE2401" s="19"/>
      <c r="AF2401" s="19"/>
      <c r="AG2401"/>
      <c r="AH2401"/>
    </row>
    <row r="2402" spans="2:34">
      <c r="B2402"/>
      <c r="C2402"/>
      <c r="D2402" s="19"/>
      <c r="E2402" s="283"/>
      <c r="AE2402" s="19"/>
      <c r="AF2402" s="19"/>
      <c r="AG2402"/>
      <c r="AH2402"/>
    </row>
    <row r="2403" spans="2:34">
      <c r="B2403"/>
      <c r="C2403"/>
      <c r="D2403" s="19"/>
      <c r="E2403" s="283"/>
      <c r="AE2403" s="19"/>
      <c r="AF2403" s="19"/>
      <c r="AG2403"/>
      <c r="AH2403"/>
    </row>
    <row r="2404" spans="2:34">
      <c r="B2404"/>
      <c r="C2404"/>
      <c r="D2404" s="19"/>
      <c r="E2404" s="283"/>
      <c r="AE2404" s="19"/>
      <c r="AF2404" s="19"/>
      <c r="AG2404"/>
      <c r="AH2404"/>
    </row>
    <row r="2405" spans="2:34">
      <c r="B2405"/>
      <c r="C2405"/>
      <c r="D2405" s="19"/>
      <c r="E2405" s="283"/>
      <c r="AE2405" s="19"/>
      <c r="AF2405" s="19"/>
      <c r="AG2405"/>
      <c r="AH2405"/>
    </row>
    <row r="2406" spans="2:34">
      <c r="B2406"/>
      <c r="C2406"/>
      <c r="D2406" s="19"/>
      <c r="E2406" s="283"/>
      <c r="AE2406" s="19"/>
      <c r="AF2406" s="19"/>
      <c r="AG2406"/>
      <c r="AH2406"/>
    </row>
    <row r="2407" spans="2:34">
      <c r="B2407"/>
      <c r="C2407"/>
      <c r="D2407" s="19"/>
      <c r="E2407" s="283"/>
      <c r="AE2407" s="19"/>
      <c r="AF2407" s="19"/>
      <c r="AG2407"/>
      <c r="AH2407"/>
    </row>
    <row r="2408" spans="2:34">
      <c r="B2408"/>
      <c r="C2408"/>
      <c r="D2408" s="19"/>
      <c r="E2408" s="283"/>
      <c r="AE2408" s="19"/>
      <c r="AF2408" s="19"/>
      <c r="AG2408"/>
      <c r="AH2408"/>
    </row>
    <row r="2409" spans="2:34">
      <c r="B2409"/>
      <c r="C2409"/>
      <c r="D2409" s="19"/>
      <c r="E2409" s="283"/>
      <c r="AE2409" s="19"/>
      <c r="AF2409" s="19"/>
      <c r="AG2409"/>
      <c r="AH2409"/>
    </row>
    <row r="2410" spans="2:34">
      <c r="B2410"/>
      <c r="C2410"/>
      <c r="D2410" s="19"/>
      <c r="E2410" s="283"/>
      <c r="AE2410" s="19"/>
      <c r="AF2410" s="19"/>
      <c r="AG2410"/>
      <c r="AH2410"/>
    </row>
    <row r="2411" spans="2:34">
      <c r="B2411"/>
      <c r="C2411"/>
      <c r="D2411" s="19"/>
      <c r="E2411" s="283"/>
      <c r="AE2411" s="19"/>
      <c r="AF2411" s="19"/>
      <c r="AG2411"/>
      <c r="AH2411"/>
    </row>
    <row r="2412" spans="2:34">
      <c r="B2412"/>
      <c r="C2412"/>
      <c r="D2412" s="19"/>
      <c r="E2412" s="283"/>
      <c r="AE2412" s="19"/>
      <c r="AF2412" s="19"/>
      <c r="AG2412"/>
      <c r="AH2412"/>
    </row>
    <row r="2413" spans="2:34">
      <c r="B2413"/>
      <c r="C2413"/>
      <c r="D2413" s="19"/>
      <c r="E2413" s="283"/>
      <c r="AE2413" s="19"/>
      <c r="AF2413" s="19"/>
      <c r="AG2413"/>
      <c r="AH2413"/>
    </row>
    <row r="2414" spans="2:34">
      <c r="B2414"/>
      <c r="C2414"/>
      <c r="D2414" s="19"/>
      <c r="E2414" s="283"/>
      <c r="AE2414" s="19"/>
      <c r="AF2414" s="19"/>
      <c r="AG2414"/>
      <c r="AH2414"/>
    </row>
    <row r="2415" spans="2:34">
      <c r="B2415"/>
      <c r="C2415"/>
      <c r="D2415" s="19"/>
      <c r="E2415" s="283"/>
      <c r="AE2415" s="19"/>
      <c r="AF2415" s="19"/>
      <c r="AG2415"/>
      <c r="AH2415"/>
    </row>
    <row r="2416" spans="2:34">
      <c r="B2416"/>
      <c r="C2416"/>
      <c r="D2416" s="19"/>
      <c r="E2416" s="283"/>
      <c r="AE2416" s="19"/>
      <c r="AF2416" s="19"/>
      <c r="AG2416"/>
      <c r="AH2416"/>
    </row>
    <row r="2417" spans="2:34">
      <c r="B2417"/>
      <c r="C2417"/>
      <c r="D2417" s="19"/>
      <c r="E2417" s="283"/>
      <c r="AE2417" s="19"/>
      <c r="AF2417" s="19"/>
      <c r="AG2417"/>
      <c r="AH2417"/>
    </row>
    <row r="2418" spans="2:34">
      <c r="B2418"/>
      <c r="C2418"/>
      <c r="D2418" s="19"/>
      <c r="E2418" s="283"/>
      <c r="AE2418" s="19"/>
      <c r="AF2418" s="19"/>
      <c r="AG2418"/>
      <c r="AH2418"/>
    </row>
    <row r="2419" spans="2:34">
      <c r="B2419"/>
      <c r="C2419"/>
      <c r="D2419" s="19"/>
      <c r="E2419" s="283"/>
      <c r="AE2419" s="19"/>
      <c r="AF2419" s="19"/>
      <c r="AG2419"/>
      <c r="AH2419"/>
    </row>
    <row r="2420" spans="2:34">
      <c r="B2420"/>
      <c r="C2420"/>
      <c r="D2420" s="19"/>
      <c r="E2420" s="283"/>
      <c r="AE2420" s="19"/>
      <c r="AF2420" s="19"/>
      <c r="AG2420"/>
      <c r="AH2420"/>
    </row>
    <row r="2421" spans="2:34">
      <c r="B2421"/>
      <c r="C2421"/>
      <c r="D2421" s="19"/>
      <c r="E2421" s="283"/>
      <c r="AE2421" s="19"/>
      <c r="AF2421" s="19"/>
      <c r="AG2421"/>
      <c r="AH2421"/>
    </row>
    <row r="2422" spans="2:34">
      <c r="B2422"/>
      <c r="C2422"/>
      <c r="D2422" s="19"/>
      <c r="E2422" s="283"/>
      <c r="AE2422" s="19"/>
      <c r="AF2422" s="19"/>
      <c r="AG2422"/>
      <c r="AH2422"/>
    </row>
    <row r="2423" spans="2:34">
      <c r="B2423"/>
      <c r="C2423"/>
      <c r="D2423" s="19"/>
      <c r="E2423" s="283"/>
      <c r="AE2423" s="19"/>
      <c r="AF2423" s="19"/>
      <c r="AG2423"/>
      <c r="AH2423"/>
    </row>
    <row r="2424" spans="2:34">
      <c r="B2424"/>
      <c r="C2424"/>
      <c r="D2424" s="19"/>
      <c r="E2424" s="283"/>
      <c r="AE2424" s="19"/>
      <c r="AF2424" s="19"/>
      <c r="AG2424"/>
      <c r="AH2424"/>
    </row>
    <row r="2425" spans="2:34">
      <c r="B2425"/>
      <c r="C2425"/>
      <c r="D2425" s="19"/>
      <c r="E2425" s="283"/>
      <c r="AE2425" s="19"/>
      <c r="AF2425" s="19"/>
      <c r="AG2425"/>
      <c r="AH2425"/>
    </row>
    <row r="2426" spans="2:34">
      <c r="B2426"/>
      <c r="C2426"/>
      <c r="D2426" s="19"/>
      <c r="E2426" s="283"/>
      <c r="AE2426" s="19"/>
      <c r="AF2426" s="19"/>
      <c r="AG2426"/>
      <c r="AH2426"/>
    </row>
    <row r="2427" spans="2:34">
      <c r="B2427"/>
      <c r="C2427"/>
      <c r="D2427" s="19"/>
      <c r="E2427" s="283"/>
      <c r="AE2427" s="19"/>
      <c r="AF2427" s="19"/>
      <c r="AG2427"/>
      <c r="AH2427"/>
    </row>
    <row r="2428" spans="2:34">
      <c r="B2428"/>
      <c r="C2428"/>
      <c r="D2428" s="19"/>
      <c r="E2428" s="283"/>
      <c r="AE2428" s="19"/>
      <c r="AF2428" s="19"/>
      <c r="AG2428"/>
      <c r="AH2428"/>
    </row>
    <row r="2429" spans="2:34">
      <c r="B2429"/>
      <c r="C2429"/>
      <c r="D2429" s="19"/>
      <c r="E2429" s="283"/>
      <c r="AE2429" s="19"/>
      <c r="AF2429" s="19"/>
      <c r="AG2429"/>
      <c r="AH2429"/>
    </row>
    <row r="2430" spans="2:34">
      <c r="B2430"/>
      <c r="C2430"/>
      <c r="D2430" s="19"/>
      <c r="E2430" s="283"/>
      <c r="AE2430" s="19"/>
      <c r="AF2430" s="19"/>
      <c r="AG2430"/>
      <c r="AH2430"/>
    </row>
    <row r="2431" spans="2:34">
      <c r="B2431"/>
      <c r="C2431"/>
      <c r="D2431" s="19"/>
      <c r="E2431" s="283"/>
      <c r="AE2431" s="19"/>
      <c r="AF2431" s="19"/>
      <c r="AG2431"/>
      <c r="AH2431"/>
    </row>
    <row r="2432" spans="2:34">
      <c r="B2432"/>
      <c r="C2432"/>
      <c r="D2432" s="19"/>
      <c r="E2432" s="283"/>
      <c r="AE2432" s="19"/>
      <c r="AF2432" s="19"/>
      <c r="AG2432"/>
      <c r="AH2432"/>
    </row>
    <row r="2433" spans="2:34">
      <c r="B2433"/>
      <c r="C2433"/>
      <c r="D2433" s="19"/>
      <c r="E2433" s="283"/>
      <c r="AE2433" s="19"/>
      <c r="AF2433" s="19"/>
      <c r="AG2433"/>
      <c r="AH2433"/>
    </row>
    <row r="2434" spans="2:34">
      <c r="B2434"/>
      <c r="C2434"/>
      <c r="D2434" s="19"/>
      <c r="E2434" s="283"/>
      <c r="AE2434" s="19"/>
      <c r="AF2434" s="19"/>
      <c r="AG2434"/>
      <c r="AH2434"/>
    </row>
    <row r="2435" spans="2:34">
      <c r="B2435"/>
      <c r="C2435"/>
      <c r="D2435" s="19"/>
      <c r="E2435" s="283"/>
      <c r="AE2435" s="19"/>
      <c r="AF2435" s="19"/>
      <c r="AG2435"/>
      <c r="AH2435"/>
    </row>
    <row r="2436" spans="2:34">
      <c r="B2436"/>
      <c r="C2436"/>
      <c r="D2436" s="19"/>
      <c r="E2436" s="283"/>
      <c r="AE2436" s="19"/>
      <c r="AF2436" s="19"/>
      <c r="AG2436"/>
      <c r="AH2436"/>
    </row>
    <row r="2437" spans="2:34">
      <c r="B2437"/>
      <c r="C2437"/>
      <c r="D2437" s="19"/>
      <c r="E2437" s="283"/>
      <c r="AE2437" s="19"/>
      <c r="AF2437" s="19"/>
      <c r="AG2437"/>
      <c r="AH2437"/>
    </row>
    <row r="2438" spans="2:34">
      <c r="B2438"/>
      <c r="C2438"/>
      <c r="D2438" s="19"/>
      <c r="E2438" s="283"/>
      <c r="AE2438" s="19"/>
      <c r="AF2438" s="19"/>
      <c r="AG2438"/>
      <c r="AH2438"/>
    </row>
    <row r="2439" spans="2:34">
      <c r="B2439"/>
      <c r="C2439"/>
      <c r="D2439" s="19"/>
      <c r="E2439" s="283"/>
      <c r="AE2439" s="19"/>
      <c r="AF2439" s="19"/>
      <c r="AG2439"/>
      <c r="AH2439"/>
    </row>
    <row r="2440" spans="2:34">
      <c r="B2440"/>
      <c r="C2440"/>
      <c r="D2440" s="19"/>
      <c r="E2440" s="283"/>
      <c r="AE2440" s="19"/>
      <c r="AF2440" s="19"/>
      <c r="AG2440"/>
      <c r="AH2440"/>
    </row>
    <row r="2441" spans="2:34">
      <c r="B2441"/>
      <c r="C2441"/>
      <c r="D2441" s="19"/>
      <c r="E2441" s="283"/>
      <c r="AE2441" s="19"/>
      <c r="AF2441" s="19"/>
      <c r="AG2441"/>
      <c r="AH2441"/>
    </row>
    <row r="2442" spans="2:34">
      <c r="B2442"/>
      <c r="C2442"/>
      <c r="D2442" s="19"/>
      <c r="E2442" s="283"/>
      <c r="AE2442" s="19"/>
      <c r="AF2442" s="19"/>
      <c r="AG2442"/>
      <c r="AH2442"/>
    </row>
    <row r="2443" spans="2:34">
      <c r="B2443"/>
      <c r="C2443"/>
      <c r="D2443" s="19"/>
      <c r="E2443" s="283"/>
      <c r="AE2443" s="19"/>
      <c r="AF2443" s="19"/>
      <c r="AG2443"/>
      <c r="AH2443"/>
    </row>
    <row r="2444" spans="2:34">
      <c r="B2444"/>
      <c r="C2444"/>
      <c r="D2444" s="19"/>
      <c r="E2444" s="283"/>
      <c r="AE2444" s="19"/>
      <c r="AF2444" s="19"/>
      <c r="AG2444"/>
      <c r="AH2444"/>
    </row>
    <row r="2445" spans="2:34">
      <c r="B2445"/>
      <c r="C2445"/>
      <c r="D2445" s="19"/>
      <c r="E2445" s="283"/>
      <c r="AE2445" s="19"/>
      <c r="AF2445" s="19"/>
      <c r="AG2445"/>
      <c r="AH2445"/>
    </row>
    <row r="2446" spans="2:34">
      <c r="B2446"/>
      <c r="C2446"/>
      <c r="D2446" s="19"/>
      <c r="E2446" s="283"/>
      <c r="AE2446" s="19"/>
      <c r="AF2446" s="19"/>
      <c r="AG2446"/>
      <c r="AH2446"/>
    </row>
    <row r="2447" spans="2:34">
      <c r="B2447"/>
      <c r="C2447"/>
      <c r="D2447" s="19"/>
      <c r="E2447" s="283"/>
      <c r="AE2447" s="19"/>
      <c r="AF2447" s="19"/>
      <c r="AG2447"/>
      <c r="AH2447"/>
    </row>
    <row r="2448" spans="2:34">
      <c r="B2448"/>
      <c r="C2448"/>
      <c r="D2448" s="19"/>
      <c r="E2448" s="283"/>
      <c r="AE2448" s="19"/>
      <c r="AF2448" s="19"/>
      <c r="AG2448"/>
      <c r="AH2448"/>
    </row>
    <row r="2449" spans="2:34">
      <c r="B2449"/>
      <c r="C2449"/>
      <c r="D2449" s="19"/>
      <c r="E2449" s="283"/>
      <c r="AE2449" s="19"/>
      <c r="AF2449" s="19"/>
      <c r="AG2449"/>
      <c r="AH2449"/>
    </row>
    <row r="2450" spans="2:34">
      <c r="B2450"/>
      <c r="C2450"/>
      <c r="D2450" s="19"/>
      <c r="E2450" s="283"/>
      <c r="AE2450" s="19"/>
      <c r="AF2450" s="19"/>
      <c r="AG2450"/>
      <c r="AH2450"/>
    </row>
    <row r="2451" spans="2:34">
      <c r="B2451"/>
      <c r="C2451"/>
      <c r="D2451" s="19"/>
      <c r="E2451" s="283"/>
      <c r="AE2451" s="19"/>
      <c r="AF2451" s="19"/>
      <c r="AG2451"/>
      <c r="AH2451"/>
    </row>
    <row r="2452" spans="2:34">
      <c r="B2452"/>
      <c r="C2452"/>
      <c r="D2452" s="19"/>
      <c r="E2452" s="283"/>
      <c r="AE2452" s="19"/>
      <c r="AF2452" s="19"/>
      <c r="AG2452"/>
      <c r="AH2452"/>
    </row>
    <row r="2453" spans="2:34">
      <c r="B2453"/>
      <c r="C2453"/>
      <c r="D2453" s="19"/>
      <c r="E2453" s="283"/>
      <c r="AE2453" s="19"/>
      <c r="AF2453" s="19"/>
      <c r="AG2453"/>
      <c r="AH2453"/>
    </row>
    <row r="2454" spans="2:34">
      <c r="B2454"/>
      <c r="C2454"/>
      <c r="D2454" s="19"/>
      <c r="E2454" s="283"/>
      <c r="AE2454" s="19"/>
      <c r="AF2454" s="19"/>
      <c r="AG2454"/>
      <c r="AH2454"/>
    </row>
    <row r="2455" spans="2:34">
      <c r="B2455"/>
      <c r="C2455"/>
      <c r="D2455" s="19"/>
      <c r="E2455" s="283"/>
      <c r="AE2455" s="19"/>
      <c r="AF2455" s="19"/>
      <c r="AG2455"/>
      <c r="AH2455"/>
    </row>
    <row r="2456" spans="2:34">
      <c r="B2456"/>
      <c r="C2456"/>
      <c r="D2456" s="19"/>
      <c r="E2456" s="283"/>
      <c r="AE2456" s="19"/>
      <c r="AF2456" s="19"/>
      <c r="AG2456"/>
      <c r="AH2456"/>
    </row>
    <row r="2457" spans="2:34">
      <c r="B2457"/>
      <c r="C2457"/>
      <c r="D2457" s="19"/>
      <c r="E2457" s="283"/>
      <c r="AE2457" s="19"/>
      <c r="AF2457" s="19"/>
      <c r="AG2457"/>
      <c r="AH2457"/>
    </row>
    <row r="2458" spans="2:34">
      <c r="B2458"/>
      <c r="C2458"/>
      <c r="D2458" s="19"/>
      <c r="E2458" s="283"/>
      <c r="AE2458" s="19"/>
      <c r="AF2458" s="19"/>
      <c r="AG2458"/>
      <c r="AH2458"/>
    </row>
    <row r="2459" spans="2:34">
      <c r="B2459"/>
      <c r="C2459"/>
      <c r="D2459" s="19"/>
      <c r="E2459" s="283"/>
      <c r="AE2459" s="19"/>
      <c r="AF2459" s="19"/>
      <c r="AG2459"/>
      <c r="AH2459"/>
    </row>
    <row r="2460" spans="2:34">
      <c r="B2460"/>
      <c r="C2460"/>
      <c r="D2460" s="19"/>
      <c r="E2460" s="283"/>
      <c r="AE2460" s="19"/>
      <c r="AF2460" s="19"/>
      <c r="AG2460"/>
      <c r="AH2460"/>
    </row>
    <row r="2461" spans="2:34">
      <c r="B2461"/>
      <c r="C2461"/>
      <c r="D2461" s="19"/>
      <c r="E2461" s="283"/>
      <c r="AE2461" s="19"/>
      <c r="AF2461" s="19"/>
      <c r="AG2461"/>
      <c r="AH2461"/>
    </row>
    <row r="2462" spans="2:34">
      <c r="B2462"/>
      <c r="C2462"/>
      <c r="D2462" s="19"/>
      <c r="E2462" s="283"/>
      <c r="AE2462" s="19"/>
      <c r="AF2462" s="19"/>
      <c r="AG2462"/>
      <c r="AH2462"/>
    </row>
    <row r="2463" spans="2:34">
      <c r="B2463"/>
      <c r="C2463"/>
      <c r="D2463" s="19"/>
      <c r="E2463" s="283"/>
      <c r="AE2463" s="19"/>
      <c r="AF2463" s="19"/>
      <c r="AG2463"/>
      <c r="AH2463"/>
    </row>
    <row r="2464" spans="2:34">
      <c r="B2464"/>
      <c r="C2464"/>
      <c r="D2464" s="19"/>
      <c r="E2464" s="283"/>
      <c r="AE2464" s="19"/>
      <c r="AF2464" s="19"/>
      <c r="AG2464"/>
      <c r="AH2464"/>
    </row>
    <row r="2465" spans="2:34">
      <c r="B2465"/>
      <c r="C2465"/>
      <c r="D2465" s="19"/>
      <c r="E2465" s="283"/>
      <c r="AE2465" s="19"/>
      <c r="AF2465" s="19"/>
      <c r="AG2465"/>
      <c r="AH2465"/>
    </row>
    <row r="2466" spans="2:34">
      <c r="B2466"/>
      <c r="C2466"/>
      <c r="D2466" s="19"/>
      <c r="E2466" s="283"/>
      <c r="AE2466" s="19"/>
      <c r="AF2466" s="19"/>
      <c r="AG2466"/>
      <c r="AH2466"/>
    </row>
    <row r="2467" spans="2:34">
      <c r="B2467"/>
      <c r="C2467"/>
      <c r="D2467" s="19"/>
      <c r="E2467" s="283"/>
      <c r="AE2467" s="19"/>
      <c r="AF2467" s="19"/>
      <c r="AG2467"/>
      <c r="AH2467"/>
    </row>
    <row r="2468" spans="2:34">
      <c r="B2468"/>
      <c r="C2468"/>
      <c r="D2468" s="19"/>
      <c r="E2468" s="283"/>
      <c r="AE2468" s="19"/>
      <c r="AF2468" s="19"/>
      <c r="AG2468"/>
      <c r="AH2468"/>
    </row>
    <row r="2469" spans="2:34">
      <c r="B2469"/>
      <c r="C2469"/>
      <c r="D2469" s="19"/>
      <c r="E2469" s="283"/>
      <c r="AE2469" s="19"/>
      <c r="AF2469" s="19"/>
      <c r="AG2469"/>
      <c r="AH2469"/>
    </row>
    <row r="2470" spans="2:34">
      <c r="B2470"/>
      <c r="C2470"/>
      <c r="D2470" s="19"/>
      <c r="E2470" s="283"/>
      <c r="AE2470" s="19"/>
      <c r="AF2470" s="19"/>
      <c r="AG2470"/>
      <c r="AH2470"/>
    </row>
    <row r="2471" spans="2:34">
      <c r="B2471"/>
      <c r="C2471"/>
      <c r="D2471" s="19"/>
      <c r="E2471" s="283"/>
      <c r="AE2471" s="19"/>
      <c r="AF2471" s="19"/>
      <c r="AG2471"/>
      <c r="AH2471"/>
    </row>
    <row r="2472" spans="2:34">
      <c r="B2472"/>
      <c r="C2472"/>
      <c r="D2472" s="19"/>
      <c r="E2472" s="283"/>
      <c r="AE2472" s="19"/>
      <c r="AF2472" s="19"/>
      <c r="AG2472"/>
      <c r="AH2472"/>
    </row>
    <row r="2473" spans="2:34">
      <c r="B2473"/>
      <c r="C2473"/>
      <c r="D2473" s="19"/>
      <c r="E2473" s="283"/>
      <c r="AE2473" s="19"/>
      <c r="AF2473" s="19"/>
      <c r="AG2473"/>
      <c r="AH2473"/>
    </row>
    <row r="2474" spans="2:34">
      <c r="B2474"/>
      <c r="C2474"/>
      <c r="D2474" s="19"/>
      <c r="E2474" s="283"/>
      <c r="AE2474" s="19"/>
      <c r="AF2474" s="19"/>
      <c r="AG2474"/>
      <c r="AH2474"/>
    </row>
    <row r="2475" spans="2:34">
      <c r="B2475"/>
      <c r="C2475"/>
      <c r="D2475" s="19"/>
      <c r="E2475" s="283"/>
      <c r="AE2475" s="19"/>
      <c r="AF2475" s="19"/>
      <c r="AG2475"/>
      <c r="AH2475"/>
    </row>
    <row r="2476" spans="2:34">
      <c r="B2476"/>
      <c r="C2476"/>
      <c r="D2476" s="19"/>
      <c r="E2476" s="283"/>
      <c r="AE2476" s="19"/>
      <c r="AF2476" s="19"/>
      <c r="AG2476"/>
      <c r="AH2476"/>
    </row>
    <row r="2477" spans="2:34">
      <c r="B2477"/>
      <c r="C2477"/>
      <c r="D2477" s="19"/>
      <c r="E2477" s="283"/>
      <c r="AE2477" s="19"/>
      <c r="AF2477" s="19"/>
      <c r="AG2477"/>
      <c r="AH2477"/>
    </row>
    <row r="2478" spans="2:34">
      <c r="B2478"/>
      <c r="C2478"/>
      <c r="D2478" s="19"/>
      <c r="E2478" s="283"/>
      <c r="AE2478" s="19"/>
      <c r="AF2478" s="19"/>
      <c r="AG2478"/>
      <c r="AH2478"/>
    </row>
    <row r="2479" spans="2:34">
      <c r="B2479"/>
      <c r="C2479"/>
      <c r="D2479" s="19"/>
      <c r="E2479" s="283"/>
      <c r="AE2479" s="19"/>
      <c r="AF2479" s="19"/>
      <c r="AG2479"/>
      <c r="AH2479"/>
    </row>
    <row r="2480" spans="2:34">
      <c r="B2480"/>
      <c r="C2480"/>
      <c r="D2480" s="19"/>
      <c r="E2480" s="283"/>
      <c r="AE2480" s="19"/>
      <c r="AF2480" s="19"/>
      <c r="AG2480"/>
      <c r="AH2480"/>
    </row>
    <row r="2481" spans="2:34">
      <c r="B2481"/>
      <c r="C2481"/>
      <c r="D2481" s="19"/>
      <c r="E2481" s="283"/>
      <c r="AE2481" s="19"/>
      <c r="AF2481" s="19"/>
      <c r="AG2481"/>
      <c r="AH2481"/>
    </row>
    <row r="2482" spans="2:34">
      <c r="B2482"/>
      <c r="C2482"/>
      <c r="D2482" s="19"/>
      <c r="E2482" s="283"/>
      <c r="AE2482" s="19"/>
      <c r="AF2482" s="19"/>
      <c r="AG2482"/>
      <c r="AH2482"/>
    </row>
    <row r="2483" spans="2:34">
      <c r="B2483"/>
      <c r="C2483"/>
      <c r="D2483" s="19"/>
      <c r="E2483" s="283"/>
      <c r="AE2483" s="19"/>
      <c r="AF2483" s="19"/>
      <c r="AG2483"/>
      <c r="AH2483"/>
    </row>
    <row r="2484" spans="2:34">
      <c r="B2484"/>
      <c r="C2484"/>
      <c r="D2484" s="19"/>
      <c r="E2484" s="283"/>
      <c r="AE2484" s="19"/>
      <c r="AF2484" s="19"/>
      <c r="AG2484"/>
      <c r="AH2484"/>
    </row>
    <row r="2485" spans="2:34">
      <c r="B2485"/>
      <c r="C2485"/>
      <c r="D2485" s="19"/>
      <c r="E2485" s="283"/>
      <c r="AE2485" s="19"/>
      <c r="AF2485" s="19"/>
      <c r="AG2485"/>
      <c r="AH2485"/>
    </row>
    <row r="2486" spans="2:34">
      <c r="B2486"/>
      <c r="C2486"/>
      <c r="D2486" s="19"/>
      <c r="E2486" s="283"/>
      <c r="AE2486" s="19"/>
      <c r="AF2486" s="19"/>
      <c r="AG2486"/>
      <c r="AH2486"/>
    </row>
    <row r="2487" spans="2:34">
      <c r="B2487"/>
      <c r="C2487"/>
      <c r="D2487" s="19"/>
      <c r="E2487" s="283"/>
      <c r="AE2487" s="19"/>
      <c r="AF2487" s="19"/>
      <c r="AG2487"/>
      <c r="AH2487"/>
    </row>
    <row r="2488" spans="2:34">
      <c r="B2488"/>
      <c r="C2488"/>
      <c r="D2488" s="19"/>
      <c r="E2488" s="283"/>
      <c r="AE2488" s="19"/>
      <c r="AF2488" s="19"/>
      <c r="AG2488"/>
      <c r="AH2488"/>
    </row>
    <row r="2489" spans="2:34">
      <c r="B2489"/>
      <c r="C2489"/>
      <c r="D2489" s="19"/>
      <c r="E2489" s="283"/>
      <c r="AE2489" s="19"/>
      <c r="AF2489" s="19"/>
      <c r="AG2489"/>
      <c r="AH2489"/>
    </row>
    <row r="2490" spans="2:34">
      <c r="B2490"/>
      <c r="C2490"/>
      <c r="D2490" s="19"/>
      <c r="E2490" s="283"/>
      <c r="AE2490" s="19"/>
      <c r="AF2490" s="19"/>
      <c r="AG2490"/>
      <c r="AH2490"/>
    </row>
    <row r="2491" spans="2:34">
      <c r="B2491"/>
      <c r="C2491"/>
      <c r="D2491" s="19"/>
      <c r="E2491" s="283"/>
      <c r="AE2491" s="19"/>
      <c r="AF2491" s="19"/>
      <c r="AG2491"/>
      <c r="AH2491"/>
    </row>
    <row r="2492" spans="2:34">
      <c r="B2492"/>
      <c r="C2492"/>
      <c r="D2492" s="19"/>
      <c r="E2492" s="283"/>
      <c r="AE2492" s="19"/>
      <c r="AF2492" s="19"/>
      <c r="AG2492"/>
      <c r="AH2492"/>
    </row>
    <row r="2493" spans="2:34">
      <c r="B2493"/>
      <c r="C2493"/>
      <c r="D2493" s="19"/>
      <c r="E2493" s="283"/>
      <c r="AE2493" s="19"/>
      <c r="AF2493" s="19"/>
      <c r="AG2493"/>
      <c r="AH2493"/>
    </row>
    <row r="2494" spans="2:34">
      <c r="B2494"/>
      <c r="C2494"/>
      <c r="D2494" s="19"/>
      <c r="E2494" s="283"/>
      <c r="AE2494" s="19"/>
      <c r="AF2494" s="19"/>
      <c r="AG2494"/>
      <c r="AH2494"/>
    </row>
    <row r="2495" spans="2:34">
      <c r="B2495"/>
      <c r="C2495"/>
      <c r="D2495" s="19"/>
      <c r="E2495" s="283"/>
      <c r="AE2495" s="19"/>
      <c r="AF2495" s="19"/>
      <c r="AG2495"/>
      <c r="AH2495"/>
    </row>
    <row r="2496" spans="2:34">
      <c r="B2496"/>
      <c r="C2496"/>
      <c r="D2496" s="19"/>
      <c r="E2496" s="283"/>
      <c r="AE2496" s="19"/>
      <c r="AF2496" s="19"/>
      <c r="AG2496"/>
      <c r="AH2496"/>
    </row>
    <row r="2497" spans="2:34">
      <c r="B2497"/>
      <c r="C2497"/>
      <c r="D2497" s="19"/>
      <c r="E2497" s="283"/>
      <c r="AE2497" s="19"/>
      <c r="AF2497" s="19"/>
      <c r="AG2497"/>
      <c r="AH2497"/>
    </row>
    <row r="2498" spans="2:34">
      <c r="B2498"/>
      <c r="C2498"/>
      <c r="D2498" s="19"/>
      <c r="E2498" s="283"/>
      <c r="AE2498" s="19"/>
      <c r="AF2498" s="19"/>
      <c r="AG2498"/>
      <c r="AH2498"/>
    </row>
    <row r="2499" spans="2:34">
      <c r="B2499"/>
      <c r="C2499"/>
      <c r="D2499" s="19"/>
      <c r="E2499" s="283"/>
      <c r="AE2499" s="19"/>
      <c r="AF2499" s="19"/>
      <c r="AG2499"/>
      <c r="AH2499"/>
    </row>
    <row r="2500" spans="2:34">
      <c r="B2500"/>
      <c r="C2500"/>
      <c r="D2500" s="19"/>
      <c r="E2500" s="283"/>
      <c r="AE2500" s="19"/>
      <c r="AF2500" s="19"/>
      <c r="AG2500"/>
      <c r="AH2500"/>
    </row>
    <row r="2501" spans="2:34">
      <c r="B2501"/>
      <c r="C2501"/>
      <c r="D2501" s="19"/>
      <c r="E2501" s="283"/>
      <c r="AE2501" s="19"/>
      <c r="AF2501" s="19"/>
      <c r="AG2501"/>
      <c r="AH2501"/>
    </row>
    <row r="2502" spans="2:34">
      <c r="B2502"/>
      <c r="C2502"/>
      <c r="D2502" s="19"/>
      <c r="E2502" s="283"/>
      <c r="AE2502" s="19"/>
      <c r="AF2502" s="19"/>
      <c r="AG2502"/>
      <c r="AH2502"/>
    </row>
    <row r="2503" spans="2:34">
      <c r="B2503"/>
      <c r="C2503"/>
      <c r="D2503" s="19"/>
      <c r="E2503" s="283"/>
      <c r="AE2503" s="19"/>
      <c r="AF2503" s="19"/>
      <c r="AG2503"/>
      <c r="AH2503"/>
    </row>
    <row r="2504" spans="2:34">
      <c r="B2504"/>
      <c r="C2504"/>
      <c r="D2504" s="19"/>
      <c r="E2504" s="283"/>
      <c r="AE2504" s="19"/>
      <c r="AF2504" s="19"/>
      <c r="AG2504"/>
      <c r="AH2504"/>
    </row>
    <row r="2505" spans="2:34">
      <c r="B2505"/>
      <c r="C2505"/>
      <c r="D2505" s="19"/>
      <c r="E2505" s="283"/>
      <c r="AE2505" s="19"/>
      <c r="AF2505" s="19"/>
      <c r="AG2505"/>
      <c r="AH2505"/>
    </row>
    <row r="2506" spans="2:34">
      <c r="B2506"/>
      <c r="C2506"/>
      <c r="D2506" s="19"/>
      <c r="E2506" s="283"/>
      <c r="AE2506" s="19"/>
      <c r="AF2506" s="19"/>
      <c r="AG2506"/>
      <c r="AH2506"/>
    </row>
    <row r="2507" spans="2:34">
      <c r="B2507"/>
      <c r="C2507"/>
      <c r="D2507" s="19"/>
      <c r="E2507" s="283"/>
      <c r="AE2507" s="19"/>
      <c r="AF2507" s="19"/>
      <c r="AG2507"/>
      <c r="AH2507"/>
    </row>
    <row r="2508" spans="2:34">
      <c r="B2508"/>
      <c r="C2508"/>
      <c r="D2508" s="19"/>
      <c r="E2508" s="283"/>
      <c r="AE2508" s="19"/>
      <c r="AF2508" s="19"/>
      <c r="AG2508"/>
      <c r="AH2508"/>
    </row>
    <row r="2509" spans="2:34">
      <c r="B2509"/>
      <c r="C2509"/>
      <c r="D2509" s="19"/>
      <c r="E2509" s="283"/>
      <c r="AE2509" s="19"/>
      <c r="AF2509" s="19"/>
      <c r="AG2509"/>
      <c r="AH2509"/>
    </row>
    <row r="2510" spans="2:34">
      <c r="B2510"/>
      <c r="C2510"/>
      <c r="D2510" s="19"/>
      <c r="E2510" s="283"/>
      <c r="AE2510" s="19"/>
      <c r="AF2510" s="19"/>
      <c r="AG2510"/>
      <c r="AH2510"/>
    </row>
    <row r="2511" spans="2:34">
      <c r="B2511"/>
      <c r="C2511"/>
      <c r="D2511" s="19"/>
      <c r="E2511" s="283"/>
      <c r="AE2511" s="19"/>
      <c r="AF2511" s="19"/>
      <c r="AG2511"/>
      <c r="AH2511"/>
    </row>
    <row r="2512" spans="2:34">
      <c r="B2512"/>
      <c r="C2512"/>
      <c r="D2512" s="19"/>
      <c r="E2512" s="283"/>
      <c r="AE2512" s="19"/>
      <c r="AF2512" s="19"/>
      <c r="AG2512"/>
      <c r="AH2512"/>
    </row>
    <row r="2513" spans="2:34">
      <c r="B2513"/>
      <c r="C2513"/>
      <c r="D2513" s="19"/>
      <c r="E2513" s="283"/>
      <c r="AE2513" s="19"/>
      <c r="AF2513" s="19"/>
      <c r="AG2513"/>
      <c r="AH2513"/>
    </row>
    <row r="2514" spans="2:34">
      <c r="B2514"/>
      <c r="C2514"/>
      <c r="D2514" s="19"/>
      <c r="E2514" s="283"/>
      <c r="AE2514" s="19"/>
      <c r="AF2514" s="19"/>
      <c r="AG2514"/>
      <c r="AH2514"/>
    </row>
    <row r="2515" spans="2:34">
      <c r="B2515"/>
      <c r="C2515"/>
      <c r="D2515" s="19"/>
      <c r="E2515" s="283"/>
      <c r="AE2515" s="19"/>
      <c r="AF2515" s="19"/>
      <c r="AG2515"/>
      <c r="AH2515"/>
    </row>
    <row r="2516" spans="2:34">
      <c r="B2516"/>
      <c r="C2516"/>
      <c r="D2516" s="19"/>
      <c r="E2516" s="283"/>
      <c r="AE2516" s="19"/>
      <c r="AF2516" s="19"/>
      <c r="AG2516"/>
      <c r="AH2516"/>
    </row>
    <row r="2517" spans="2:34">
      <c r="B2517"/>
      <c r="C2517"/>
      <c r="D2517" s="19"/>
      <c r="E2517" s="283"/>
      <c r="AE2517" s="19"/>
      <c r="AF2517" s="19"/>
      <c r="AG2517"/>
      <c r="AH2517"/>
    </row>
    <row r="2518" spans="2:34">
      <c r="B2518"/>
      <c r="C2518"/>
      <c r="D2518" s="19"/>
      <c r="E2518" s="283"/>
      <c r="AE2518" s="19"/>
      <c r="AF2518" s="19"/>
      <c r="AG2518"/>
      <c r="AH2518"/>
    </row>
    <row r="2519" spans="2:34">
      <c r="B2519"/>
      <c r="C2519"/>
      <c r="D2519" s="19"/>
      <c r="E2519" s="283"/>
      <c r="AE2519" s="19"/>
      <c r="AF2519" s="19"/>
      <c r="AG2519"/>
      <c r="AH2519"/>
    </row>
    <row r="2520" spans="2:34">
      <c r="B2520"/>
      <c r="C2520"/>
      <c r="D2520" s="19"/>
      <c r="E2520" s="283"/>
      <c r="AE2520" s="19"/>
      <c r="AF2520" s="19"/>
      <c r="AG2520"/>
      <c r="AH2520"/>
    </row>
    <row r="2521" spans="2:34">
      <c r="B2521"/>
      <c r="C2521"/>
      <c r="D2521" s="19"/>
      <c r="E2521" s="283"/>
      <c r="AE2521" s="19"/>
      <c r="AF2521" s="19"/>
      <c r="AG2521"/>
      <c r="AH2521"/>
    </row>
    <row r="2522" spans="2:34">
      <c r="B2522"/>
      <c r="C2522"/>
      <c r="D2522" s="19"/>
      <c r="E2522" s="283"/>
      <c r="AE2522" s="19"/>
      <c r="AF2522" s="19"/>
      <c r="AG2522"/>
      <c r="AH2522"/>
    </row>
    <row r="2523" spans="2:34">
      <c r="B2523"/>
      <c r="C2523"/>
      <c r="D2523" s="19"/>
      <c r="E2523" s="283"/>
      <c r="AE2523" s="19"/>
      <c r="AF2523" s="19"/>
      <c r="AG2523"/>
      <c r="AH2523"/>
    </row>
    <row r="2524" spans="2:34">
      <c r="B2524"/>
      <c r="C2524"/>
      <c r="D2524" s="19"/>
      <c r="E2524" s="283"/>
      <c r="AE2524" s="19"/>
      <c r="AF2524" s="19"/>
      <c r="AG2524"/>
      <c r="AH2524"/>
    </row>
    <row r="2525" spans="2:34">
      <c r="B2525"/>
      <c r="C2525"/>
      <c r="D2525" s="19"/>
      <c r="E2525" s="283"/>
      <c r="AE2525" s="19"/>
      <c r="AF2525" s="19"/>
      <c r="AG2525"/>
      <c r="AH2525"/>
    </row>
    <row r="2526" spans="2:34">
      <c r="B2526"/>
      <c r="C2526"/>
      <c r="D2526" s="19"/>
      <c r="E2526" s="283"/>
      <c r="AE2526" s="19"/>
      <c r="AF2526" s="19"/>
      <c r="AG2526"/>
      <c r="AH2526"/>
    </row>
    <row r="2527" spans="2:34">
      <c r="B2527"/>
      <c r="C2527"/>
      <c r="D2527" s="19"/>
      <c r="E2527" s="283"/>
      <c r="AE2527" s="19"/>
      <c r="AF2527" s="19"/>
      <c r="AG2527"/>
      <c r="AH2527"/>
    </row>
    <row r="2528" spans="2:34">
      <c r="B2528"/>
      <c r="C2528"/>
      <c r="D2528" s="19"/>
      <c r="E2528" s="283"/>
      <c r="AE2528" s="19"/>
      <c r="AF2528" s="19"/>
      <c r="AG2528"/>
      <c r="AH2528"/>
    </row>
    <row r="2529" spans="2:34">
      <c r="B2529"/>
      <c r="C2529"/>
      <c r="D2529" s="19"/>
      <c r="E2529" s="283"/>
      <c r="AE2529" s="19"/>
      <c r="AF2529" s="19"/>
      <c r="AG2529"/>
      <c r="AH2529"/>
    </row>
    <row r="2530" spans="2:34">
      <c r="B2530"/>
      <c r="C2530"/>
      <c r="D2530" s="19"/>
      <c r="E2530" s="283"/>
      <c r="AE2530" s="19"/>
      <c r="AF2530" s="19"/>
      <c r="AG2530"/>
      <c r="AH2530"/>
    </row>
    <row r="2531" spans="2:34">
      <c r="B2531"/>
      <c r="C2531"/>
      <c r="D2531" s="19"/>
      <c r="E2531" s="283"/>
      <c r="AE2531" s="19"/>
      <c r="AF2531" s="19"/>
      <c r="AG2531"/>
      <c r="AH2531"/>
    </row>
    <row r="2532" spans="2:34">
      <c r="B2532"/>
      <c r="C2532"/>
      <c r="D2532" s="19"/>
      <c r="E2532" s="283"/>
      <c r="AE2532" s="19"/>
      <c r="AF2532" s="19"/>
      <c r="AG2532"/>
      <c r="AH2532"/>
    </row>
    <row r="2533" spans="2:34">
      <c r="B2533"/>
      <c r="C2533"/>
      <c r="D2533" s="19"/>
      <c r="E2533" s="283"/>
      <c r="AE2533" s="19"/>
      <c r="AF2533" s="19"/>
      <c r="AG2533"/>
      <c r="AH2533"/>
    </row>
    <row r="2534" spans="2:34">
      <c r="B2534"/>
      <c r="C2534"/>
      <c r="D2534" s="19"/>
      <c r="E2534" s="283"/>
      <c r="AE2534" s="19"/>
      <c r="AF2534" s="19"/>
      <c r="AG2534"/>
      <c r="AH2534"/>
    </row>
    <row r="2535" spans="2:34">
      <c r="B2535"/>
      <c r="C2535"/>
      <c r="D2535" s="19"/>
      <c r="E2535" s="283"/>
      <c r="AE2535" s="19"/>
      <c r="AF2535" s="19"/>
      <c r="AG2535"/>
      <c r="AH2535"/>
    </row>
    <row r="2536" spans="2:34">
      <c r="B2536"/>
      <c r="C2536"/>
      <c r="D2536" s="19"/>
      <c r="E2536" s="283"/>
      <c r="AE2536" s="19"/>
      <c r="AF2536" s="19"/>
      <c r="AG2536"/>
      <c r="AH2536"/>
    </row>
    <row r="2537" spans="2:34">
      <c r="B2537"/>
      <c r="C2537"/>
      <c r="D2537" s="19"/>
      <c r="E2537" s="283"/>
      <c r="AE2537" s="19"/>
      <c r="AF2537" s="19"/>
      <c r="AG2537"/>
      <c r="AH2537"/>
    </row>
    <row r="2538" spans="2:34">
      <c r="B2538"/>
      <c r="C2538"/>
      <c r="D2538" s="19"/>
      <c r="E2538" s="283"/>
      <c r="AE2538" s="19"/>
      <c r="AF2538" s="19"/>
      <c r="AG2538"/>
      <c r="AH2538"/>
    </row>
    <row r="2539" spans="2:34">
      <c r="B2539"/>
      <c r="C2539"/>
      <c r="D2539" s="19"/>
      <c r="E2539" s="283"/>
      <c r="AE2539" s="19"/>
      <c r="AF2539" s="19"/>
      <c r="AG2539"/>
      <c r="AH2539"/>
    </row>
    <row r="2540" spans="2:34">
      <c r="B2540"/>
      <c r="C2540"/>
      <c r="D2540" s="19"/>
      <c r="E2540" s="283"/>
      <c r="AE2540" s="19"/>
      <c r="AF2540" s="19"/>
      <c r="AG2540"/>
      <c r="AH2540"/>
    </row>
    <row r="2541" spans="2:34">
      <c r="B2541"/>
      <c r="C2541"/>
      <c r="D2541" s="19"/>
      <c r="E2541" s="283"/>
      <c r="AE2541" s="19"/>
      <c r="AF2541" s="19"/>
      <c r="AG2541"/>
      <c r="AH2541"/>
    </row>
    <row r="2542" spans="2:34">
      <c r="B2542"/>
      <c r="C2542"/>
      <c r="D2542" s="19"/>
      <c r="E2542" s="283"/>
      <c r="AE2542" s="19"/>
      <c r="AF2542" s="19"/>
      <c r="AG2542"/>
      <c r="AH2542"/>
    </row>
    <row r="2543" spans="2:34">
      <c r="B2543"/>
      <c r="C2543"/>
      <c r="D2543" s="19"/>
      <c r="E2543" s="283"/>
      <c r="AE2543" s="19"/>
      <c r="AF2543" s="19"/>
      <c r="AG2543"/>
      <c r="AH2543"/>
    </row>
    <row r="2544" spans="2:34">
      <c r="B2544"/>
      <c r="C2544"/>
      <c r="D2544" s="19"/>
      <c r="E2544" s="283"/>
      <c r="AE2544" s="19"/>
      <c r="AF2544" s="19"/>
      <c r="AG2544"/>
      <c r="AH2544"/>
    </row>
    <row r="2545" spans="2:34">
      <c r="B2545"/>
      <c r="C2545"/>
      <c r="D2545" s="19"/>
      <c r="E2545" s="283"/>
      <c r="AE2545" s="19"/>
      <c r="AF2545" s="19"/>
      <c r="AG2545"/>
      <c r="AH2545"/>
    </row>
    <row r="2546" spans="2:34">
      <c r="B2546"/>
      <c r="C2546"/>
      <c r="D2546" s="19"/>
      <c r="E2546" s="283"/>
      <c r="AE2546" s="19"/>
      <c r="AF2546" s="19"/>
      <c r="AG2546"/>
      <c r="AH2546"/>
    </row>
    <row r="2547" spans="2:34">
      <c r="B2547"/>
      <c r="C2547"/>
      <c r="D2547" s="19"/>
      <c r="E2547" s="283"/>
      <c r="AE2547" s="19"/>
      <c r="AF2547" s="19"/>
      <c r="AG2547"/>
      <c r="AH2547"/>
    </row>
    <row r="2548" spans="2:34">
      <c r="B2548"/>
      <c r="C2548"/>
      <c r="D2548" s="19"/>
      <c r="E2548" s="283"/>
      <c r="AE2548" s="19"/>
      <c r="AF2548" s="19"/>
      <c r="AG2548"/>
      <c r="AH2548"/>
    </row>
    <row r="2549" spans="2:34">
      <c r="B2549"/>
      <c r="C2549"/>
      <c r="D2549" s="19"/>
      <c r="E2549" s="283"/>
      <c r="AE2549" s="19"/>
      <c r="AF2549" s="19"/>
      <c r="AG2549"/>
      <c r="AH2549"/>
    </row>
    <row r="2550" spans="2:34">
      <c r="B2550"/>
      <c r="C2550"/>
      <c r="D2550" s="19"/>
      <c r="E2550" s="283"/>
      <c r="AE2550" s="19"/>
      <c r="AF2550" s="19"/>
      <c r="AG2550"/>
      <c r="AH2550"/>
    </row>
    <row r="2551" spans="2:34">
      <c r="B2551"/>
      <c r="C2551"/>
      <c r="D2551" s="19"/>
      <c r="E2551" s="283"/>
      <c r="AE2551" s="19"/>
      <c r="AF2551" s="19"/>
      <c r="AG2551"/>
      <c r="AH2551"/>
    </row>
    <row r="2552" spans="2:34">
      <c r="B2552"/>
      <c r="C2552"/>
      <c r="D2552" s="19"/>
      <c r="E2552" s="283"/>
      <c r="AE2552" s="19"/>
      <c r="AF2552" s="19"/>
      <c r="AG2552"/>
      <c r="AH2552"/>
    </row>
    <row r="2553" spans="2:34">
      <c r="B2553"/>
      <c r="C2553"/>
      <c r="D2553" s="19"/>
      <c r="E2553" s="283"/>
      <c r="AE2553" s="19"/>
      <c r="AF2553" s="19"/>
      <c r="AG2553"/>
      <c r="AH2553"/>
    </row>
    <row r="2554" spans="2:34">
      <c r="B2554"/>
      <c r="C2554"/>
      <c r="D2554" s="19"/>
      <c r="E2554" s="283"/>
      <c r="AE2554" s="19"/>
      <c r="AF2554" s="19"/>
      <c r="AG2554"/>
      <c r="AH2554"/>
    </row>
    <row r="2555" spans="2:34">
      <c r="B2555"/>
      <c r="C2555"/>
      <c r="D2555" s="19"/>
      <c r="E2555" s="283"/>
      <c r="AE2555" s="19"/>
      <c r="AF2555" s="19"/>
      <c r="AG2555"/>
      <c r="AH2555"/>
    </row>
    <row r="2556" spans="2:34">
      <c r="B2556"/>
      <c r="C2556"/>
      <c r="D2556" s="19"/>
      <c r="E2556" s="283"/>
      <c r="AE2556" s="19"/>
      <c r="AF2556" s="19"/>
      <c r="AG2556"/>
      <c r="AH2556"/>
    </row>
    <row r="2557" spans="2:34">
      <c r="B2557"/>
      <c r="C2557"/>
      <c r="D2557" s="19"/>
      <c r="E2557" s="283"/>
      <c r="AE2557" s="19"/>
      <c r="AF2557" s="19"/>
      <c r="AG2557"/>
      <c r="AH2557"/>
    </row>
    <row r="2558" spans="2:34">
      <c r="B2558"/>
      <c r="C2558"/>
      <c r="D2558" s="19"/>
      <c r="E2558" s="283"/>
      <c r="AE2558" s="19"/>
      <c r="AF2558" s="19"/>
      <c r="AG2558"/>
      <c r="AH2558"/>
    </row>
    <row r="2559" spans="2:34">
      <c r="B2559"/>
      <c r="C2559"/>
      <c r="D2559" s="19"/>
      <c r="E2559" s="283"/>
      <c r="AE2559" s="19"/>
      <c r="AF2559" s="19"/>
      <c r="AG2559"/>
      <c r="AH2559"/>
    </row>
    <row r="2560" spans="2:34">
      <c r="B2560"/>
      <c r="C2560"/>
      <c r="D2560" s="19"/>
      <c r="E2560" s="283"/>
      <c r="AE2560" s="19"/>
      <c r="AF2560" s="19"/>
      <c r="AG2560"/>
      <c r="AH2560"/>
    </row>
    <row r="2561" spans="2:34">
      <c r="B2561"/>
      <c r="C2561"/>
      <c r="D2561" s="19"/>
      <c r="E2561" s="283"/>
      <c r="AE2561" s="19"/>
      <c r="AF2561" s="19"/>
      <c r="AG2561"/>
      <c r="AH2561"/>
    </row>
    <row r="2562" spans="2:34">
      <c r="B2562"/>
      <c r="C2562"/>
      <c r="D2562" s="19"/>
      <c r="E2562" s="283"/>
      <c r="AE2562" s="19"/>
      <c r="AF2562" s="19"/>
      <c r="AG2562"/>
      <c r="AH2562"/>
    </row>
    <row r="2563" spans="2:34">
      <c r="B2563"/>
      <c r="C2563"/>
      <c r="D2563" s="19"/>
      <c r="E2563" s="283"/>
      <c r="AE2563" s="19"/>
      <c r="AF2563" s="19"/>
      <c r="AG2563"/>
      <c r="AH2563"/>
    </row>
    <row r="2564" spans="2:34">
      <c r="B2564"/>
      <c r="C2564"/>
      <c r="D2564" s="19"/>
      <c r="E2564" s="283"/>
      <c r="AE2564" s="19"/>
      <c r="AF2564" s="19"/>
      <c r="AG2564"/>
      <c r="AH2564"/>
    </row>
    <row r="2565" spans="2:34">
      <c r="B2565"/>
      <c r="C2565"/>
      <c r="D2565" s="19"/>
      <c r="E2565" s="283"/>
      <c r="AE2565" s="19"/>
      <c r="AF2565" s="19"/>
      <c r="AG2565"/>
      <c r="AH2565"/>
    </row>
    <row r="2566" spans="2:34">
      <c r="B2566"/>
      <c r="C2566"/>
      <c r="D2566" s="19"/>
      <c r="E2566" s="283"/>
      <c r="AE2566" s="19"/>
      <c r="AF2566" s="19"/>
      <c r="AG2566"/>
      <c r="AH2566"/>
    </row>
    <row r="2567" spans="2:34">
      <c r="B2567"/>
      <c r="C2567"/>
      <c r="D2567" s="19"/>
      <c r="E2567" s="283"/>
      <c r="AE2567" s="19"/>
      <c r="AF2567" s="19"/>
      <c r="AG2567"/>
      <c r="AH2567"/>
    </row>
    <row r="2568" spans="2:34">
      <c r="B2568"/>
      <c r="C2568"/>
      <c r="D2568" s="19"/>
      <c r="E2568" s="283"/>
      <c r="AE2568" s="19"/>
      <c r="AF2568" s="19"/>
      <c r="AG2568"/>
      <c r="AH2568"/>
    </row>
    <row r="2569" spans="2:34">
      <c r="B2569"/>
      <c r="C2569"/>
      <c r="D2569" s="19"/>
      <c r="E2569" s="283"/>
      <c r="AE2569" s="19"/>
      <c r="AF2569" s="19"/>
      <c r="AG2569"/>
      <c r="AH2569"/>
    </row>
    <row r="2570" spans="2:34">
      <c r="B2570"/>
      <c r="C2570"/>
      <c r="D2570" s="19"/>
      <c r="E2570" s="283"/>
      <c r="AE2570" s="19"/>
      <c r="AF2570" s="19"/>
      <c r="AG2570"/>
      <c r="AH2570"/>
    </row>
    <row r="2571" spans="2:34">
      <c r="B2571"/>
      <c r="C2571"/>
      <c r="D2571" s="19"/>
      <c r="E2571" s="283"/>
      <c r="AE2571" s="19"/>
      <c r="AF2571" s="19"/>
      <c r="AG2571"/>
      <c r="AH2571"/>
    </row>
    <row r="2572" spans="2:34">
      <c r="B2572"/>
      <c r="C2572"/>
      <c r="D2572" s="19"/>
      <c r="E2572" s="283"/>
      <c r="AE2572" s="19"/>
      <c r="AF2572" s="19"/>
      <c r="AG2572"/>
      <c r="AH2572"/>
    </row>
    <row r="2573" spans="2:34">
      <c r="B2573"/>
      <c r="C2573"/>
      <c r="D2573" s="19"/>
      <c r="E2573" s="283"/>
      <c r="AE2573" s="19"/>
      <c r="AF2573" s="19"/>
      <c r="AG2573"/>
      <c r="AH2573"/>
    </row>
    <row r="2574" spans="2:34">
      <c r="B2574"/>
      <c r="C2574"/>
      <c r="D2574" s="19"/>
      <c r="E2574" s="283"/>
      <c r="AE2574" s="19"/>
      <c r="AF2574" s="19"/>
      <c r="AG2574"/>
      <c r="AH2574"/>
    </row>
    <row r="2575" spans="2:34">
      <c r="B2575"/>
      <c r="C2575"/>
      <c r="D2575" s="19"/>
      <c r="E2575" s="283"/>
      <c r="AE2575" s="19"/>
      <c r="AF2575" s="19"/>
      <c r="AG2575"/>
      <c r="AH2575"/>
    </row>
    <row r="2576" spans="2:34">
      <c r="B2576"/>
      <c r="C2576"/>
      <c r="D2576" s="19"/>
      <c r="E2576" s="283"/>
      <c r="AE2576" s="19"/>
      <c r="AF2576" s="19"/>
      <c r="AG2576"/>
      <c r="AH2576"/>
    </row>
    <row r="2577" spans="2:34">
      <c r="B2577"/>
      <c r="C2577"/>
      <c r="D2577" s="19"/>
      <c r="E2577" s="283"/>
      <c r="AE2577" s="19"/>
      <c r="AF2577" s="19"/>
      <c r="AG2577"/>
      <c r="AH2577"/>
    </row>
    <row r="2578" spans="2:34">
      <c r="B2578"/>
      <c r="C2578"/>
      <c r="D2578" s="19"/>
      <c r="E2578" s="283"/>
      <c r="AE2578" s="19"/>
      <c r="AF2578" s="19"/>
      <c r="AG2578"/>
      <c r="AH2578"/>
    </row>
    <row r="2579" spans="2:34">
      <c r="B2579"/>
      <c r="C2579"/>
      <c r="D2579" s="19"/>
      <c r="E2579" s="283"/>
      <c r="AE2579" s="19"/>
      <c r="AF2579" s="19"/>
      <c r="AG2579"/>
      <c r="AH2579"/>
    </row>
    <row r="2580" spans="2:34">
      <c r="B2580"/>
      <c r="C2580"/>
      <c r="D2580" s="19"/>
      <c r="E2580" s="283"/>
      <c r="AE2580" s="19"/>
      <c r="AF2580" s="19"/>
      <c r="AG2580"/>
      <c r="AH2580"/>
    </row>
    <row r="2581" spans="2:34">
      <c r="B2581"/>
      <c r="C2581"/>
      <c r="D2581" s="19"/>
      <c r="E2581" s="283"/>
      <c r="AE2581" s="19"/>
      <c r="AF2581" s="19"/>
      <c r="AG2581"/>
      <c r="AH2581"/>
    </row>
    <row r="2582" spans="2:34">
      <c r="B2582"/>
      <c r="C2582"/>
      <c r="D2582" s="19"/>
      <c r="E2582" s="283"/>
      <c r="AE2582" s="19"/>
      <c r="AF2582" s="19"/>
      <c r="AG2582"/>
      <c r="AH2582"/>
    </row>
    <row r="2583" spans="2:34">
      <c r="B2583"/>
      <c r="C2583"/>
      <c r="D2583" s="19"/>
      <c r="E2583" s="283"/>
      <c r="AE2583" s="19"/>
      <c r="AF2583" s="19"/>
      <c r="AG2583"/>
      <c r="AH2583"/>
    </row>
    <row r="2584" spans="2:34">
      <c r="B2584"/>
      <c r="C2584"/>
      <c r="D2584" s="19"/>
      <c r="E2584" s="283"/>
      <c r="AE2584" s="19"/>
      <c r="AF2584" s="19"/>
      <c r="AG2584"/>
      <c r="AH2584"/>
    </row>
    <row r="2585" spans="2:34">
      <c r="B2585"/>
      <c r="C2585"/>
      <c r="D2585" s="19"/>
      <c r="E2585" s="283"/>
      <c r="AE2585" s="19"/>
      <c r="AF2585" s="19"/>
      <c r="AG2585"/>
      <c r="AH2585"/>
    </row>
    <row r="2586" spans="2:34">
      <c r="B2586"/>
      <c r="C2586"/>
      <c r="D2586" s="19"/>
      <c r="E2586" s="283"/>
      <c r="AE2586" s="19"/>
      <c r="AF2586" s="19"/>
      <c r="AG2586"/>
      <c r="AH2586"/>
    </row>
    <row r="2587" spans="2:34">
      <c r="B2587"/>
      <c r="C2587"/>
      <c r="D2587" s="19"/>
      <c r="E2587" s="283"/>
      <c r="AE2587" s="19"/>
      <c r="AF2587" s="19"/>
      <c r="AG2587"/>
      <c r="AH2587"/>
    </row>
    <row r="2588" spans="2:34">
      <c r="B2588"/>
      <c r="C2588"/>
      <c r="D2588" s="19"/>
      <c r="E2588" s="283"/>
      <c r="AE2588" s="19"/>
      <c r="AF2588" s="19"/>
      <c r="AG2588"/>
      <c r="AH2588"/>
    </row>
    <row r="2589" spans="2:34">
      <c r="B2589"/>
      <c r="C2589"/>
      <c r="D2589" s="19"/>
      <c r="E2589" s="283"/>
      <c r="AE2589" s="19"/>
      <c r="AF2589" s="19"/>
      <c r="AG2589"/>
      <c r="AH2589"/>
    </row>
    <row r="2590" spans="2:34">
      <c r="B2590"/>
      <c r="C2590"/>
      <c r="D2590" s="19"/>
      <c r="E2590" s="283"/>
      <c r="AE2590" s="19"/>
      <c r="AF2590" s="19"/>
      <c r="AG2590"/>
      <c r="AH2590"/>
    </row>
    <row r="2591" spans="2:34">
      <c r="B2591"/>
      <c r="C2591"/>
      <c r="D2591" s="19"/>
      <c r="E2591" s="283"/>
      <c r="AE2591" s="19"/>
      <c r="AF2591" s="19"/>
      <c r="AG2591"/>
      <c r="AH2591"/>
    </row>
    <row r="2592" spans="2:34">
      <c r="B2592"/>
      <c r="C2592"/>
      <c r="D2592" s="19"/>
      <c r="E2592" s="283"/>
      <c r="AE2592" s="19"/>
      <c r="AF2592" s="19"/>
      <c r="AG2592"/>
      <c r="AH2592"/>
    </row>
    <row r="2593" spans="2:34">
      <c r="B2593"/>
      <c r="C2593"/>
      <c r="D2593" s="19"/>
      <c r="E2593" s="283"/>
      <c r="AE2593" s="19"/>
      <c r="AF2593" s="19"/>
      <c r="AG2593"/>
      <c r="AH2593"/>
    </row>
    <row r="2594" spans="2:34">
      <c r="B2594"/>
      <c r="C2594"/>
      <c r="D2594" s="19"/>
      <c r="E2594" s="283"/>
      <c r="AE2594" s="19"/>
      <c r="AF2594" s="19"/>
      <c r="AG2594"/>
      <c r="AH2594"/>
    </row>
    <row r="2595" spans="2:34">
      <c r="B2595"/>
      <c r="C2595"/>
      <c r="D2595" s="19"/>
      <c r="E2595" s="283"/>
      <c r="AE2595" s="19"/>
      <c r="AF2595" s="19"/>
      <c r="AG2595"/>
      <c r="AH2595"/>
    </row>
    <row r="2596" spans="2:34">
      <c r="B2596"/>
      <c r="C2596"/>
      <c r="D2596" s="19"/>
      <c r="E2596" s="283"/>
      <c r="AE2596" s="19"/>
      <c r="AF2596" s="19"/>
      <c r="AG2596"/>
      <c r="AH2596"/>
    </row>
    <row r="2597" spans="2:34">
      <c r="B2597"/>
      <c r="C2597"/>
      <c r="D2597" s="19"/>
      <c r="E2597" s="283"/>
      <c r="AE2597" s="19"/>
      <c r="AF2597" s="19"/>
      <c r="AG2597"/>
      <c r="AH2597"/>
    </row>
    <row r="2598" spans="2:34">
      <c r="B2598"/>
      <c r="C2598"/>
      <c r="D2598" s="19"/>
      <c r="E2598" s="283"/>
      <c r="AE2598" s="19"/>
      <c r="AF2598" s="19"/>
      <c r="AG2598"/>
      <c r="AH2598"/>
    </row>
    <row r="2599" spans="2:34">
      <c r="B2599"/>
      <c r="C2599"/>
      <c r="D2599" s="19"/>
      <c r="E2599" s="283"/>
      <c r="AE2599" s="19"/>
      <c r="AF2599" s="19"/>
      <c r="AG2599"/>
      <c r="AH2599"/>
    </row>
    <row r="2600" spans="2:34">
      <c r="B2600"/>
      <c r="C2600"/>
      <c r="D2600" s="19"/>
      <c r="E2600" s="283"/>
      <c r="AE2600" s="19"/>
      <c r="AF2600" s="19"/>
      <c r="AG2600"/>
      <c r="AH2600"/>
    </row>
    <row r="2601" spans="2:34">
      <c r="B2601"/>
      <c r="C2601"/>
      <c r="D2601" s="19"/>
      <c r="E2601" s="283"/>
      <c r="AE2601" s="19"/>
      <c r="AF2601" s="19"/>
      <c r="AG2601"/>
      <c r="AH2601"/>
    </row>
    <row r="2602" spans="2:34">
      <c r="B2602"/>
      <c r="C2602"/>
      <c r="D2602" s="19"/>
      <c r="E2602" s="283"/>
      <c r="AE2602" s="19"/>
      <c r="AF2602" s="19"/>
      <c r="AG2602"/>
      <c r="AH2602"/>
    </row>
    <row r="2603" spans="2:34">
      <c r="B2603"/>
      <c r="C2603"/>
      <c r="D2603" s="19"/>
      <c r="E2603" s="283"/>
      <c r="AE2603" s="19"/>
      <c r="AF2603" s="19"/>
      <c r="AG2603"/>
      <c r="AH2603"/>
    </row>
    <row r="2604" spans="2:34">
      <c r="B2604"/>
      <c r="C2604"/>
      <c r="D2604" s="19"/>
      <c r="E2604" s="283"/>
      <c r="AE2604" s="19"/>
      <c r="AF2604" s="19"/>
      <c r="AG2604"/>
      <c r="AH2604"/>
    </row>
    <row r="2605" spans="2:34">
      <c r="B2605"/>
      <c r="C2605"/>
      <c r="D2605" s="19"/>
      <c r="E2605" s="283"/>
      <c r="AE2605" s="19"/>
      <c r="AF2605" s="19"/>
      <c r="AG2605"/>
      <c r="AH2605"/>
    </row>
    <row r="2606" spans="2:34">
      <c r="B2606"/>
      <c r="C2606"/>
      <c r="D2606" s="19"/>
      <c r="E2606" s="283"/>
      <c r="AE2606" s="19"/>
      <c r="AF2606" s="19"/>
      <c r="AG2606"/>
      <c r="AH2606"/>
    </row>
    <row r="2607" spans="2:34">
      <c r="B2607"/>
      <c r="C2607"/>
      <c r="D2607" s="19"/>
      <c r="E2607" s="283"/>
      <c r="AE2607" s="19"/>
      <c r="AF2607" s="19"/>
      <c r="AG2607"/>
      <c r="AH2607"/>
    </row>
    <row r="2608" spans="2:34">
      <c r="B2608"/>
      <c r="C2608"/>
      <c r="D2608" s="19"/>
      <c r="E2608" s="283"/>
      <c r="AE2608" s="19"/>
      <c r="AF2608" s="19"/>
      <c r="AG2608"/>
      <c r="AH2608"/>
    </row>
    <row r="2609" spans="2:34">
      <c r="B2609"/>
      <c r="C2609"/>
      <c r="D2609" s="19"/>
      <c r="E2609" s="283"/>
      <c r="AE2609" s="19"/>
      <c r="AF2609" s="19"/>
      <c r="AG2609"/>
      <c r="AH2609"/>
    </row>
    <row r="2610" spans="2:34">
      <c r="B2610"/>
      <c r="C2610"/>
      <c r="D2610" s="19"/>
      <c r="E2610" s="283"/>
      <c r="AE2610" s="19"/>
      <c r="AF2610" s="19"/>
      <c r="AG2610"/>
      <c r="AH2610"/>
    </row>
    <row r="2611" spans="2:34">
      <c r="B2611"/>
      <c r="C2611"/>
      <c r="D2611" s="19"/>
      <c r="E2611" s="283"/>
      <c r="AE2611" s="19"/>
      <c r="AF2611" s="19"/>
      <c r="AG2611"/>
      <c r="AH2611"/>
    </row>
    <row r="2612" spans="2:34">
      <c r="B2612"/>
      <c r="C2612"/>
      <c r="D2612" s="19"/>
      <c r="E2612" s="283"/>
      <c r="AE2612" s="19"/>
      <c r="AF2612" s="19"/>
      <c r="AG2612"/>
      <c r="AH2612"/>
    </row>
    <row r="2613" spans="2:34">
      <c r="B2613"/>
      <c r="C2613"/>
      <c r="D2613" s="19"/>
      <c r="E2613" s="283"/>
      <c r="AE2613" s="19"/>
      <c r="AF2613" s="19"/>
      <c r="AG2613"/>
      <c r="AH2613"/>
    </row>
    <row r="2614" spans="2:34">
      <c r="B2614"/>
      <c r="C2614"/>
      <c r="D2614" s="19"/>
      <c r="E2614" s="283"/>
      <c r="AE2614" s="19"/>
      <c r="AF2614" s="19"/>
      <c r="AG2614"/>
      <c r="AH2614"/>
    </row>
    <row r="2615" spans="2:34">
      <c r="B2615"/>
      <c r="C2615"/>
      <c r="D2615" s="19"/>
      <c r="E2615" s="283"/>
      <c r="AE2615" s="19"/>
      <c r="AF2615" s="19"/>
      <c r="AG2615"/>
      <c r="AH2615"/>
    </row>
    <row r="2616" spans="2:34">
      <c r="B2616"/>
      <c r="C2616"/>
      <c r="D2616" s="19"/>
      <c r="E2616" s="283"/>
      <c r="AE2616" s="19"/>
      <c r="AF2616" s="19"/>
      <c r="AG2616"/>
      <c r="AH2616"/>
    </row>
    <row r="2617" spans="2:34">
      <c r="B2617"/>
      <c r="C2617"/>
      <c r="D2617" s="19"/>
      <c r="E2617" s="283"/>
      <c r="AE2617" s="19"/>
      <c r="AF2617" s="19"/>
      <c r="AG2617"/>
      <c r="AH2617"/>
    </row>
    <row r="2618" spans="2:34">
      <c r="B2618"/>
      <c r="C2618"/>
      <c r="D2618" s="19"/>
      <c r="E2618" s="283"/>
      <c r="AE2618" s="19"/>
      <c r="AF2618" s="19"/>
      <c r="AG2618"/>
      <c r="AH2618"/>
    </row>
    <row r="2619" spans="2:34">
      <c r="B2619"/>
      <c r="C2619"/>
      <c r="D2619" s="19"/>
      <c r="E2619" s="283"/>
      <c r="AE2619" s="19"/>
      <c r="AF2619" s="19"/>
      <c r="AG2619"/>
      <c r="AH2619"/>
    </row>
    <row r="2620" spans="2:34">
      <c r="B2620"/>
      <c r="C2620"/>
      <c r="D2620" s="19"/>
      <c r="E2620" s="283"/>
      <c r="AE2620" s="19"/>
      <c r="AF2620" s="19"/>
      <c r="AG2620"/>
      <c r="AH2620"/>
    </row>
    <row r="2621" spans="2:34">
      <c r="B2621"/>
      <c r="C2621"/>
      <c r="D2621" s="19"/>
      <c r="E2621" s="283"/>
      <c r="AE2621" s="19"/>
      <c r="AF2621" s="19"/>
      <c r="AG2621"/>
      <c r="AH2621"/>
    </row>
    <row r="2622" spans="2:34">
      <c r="B2622"/>
      <c r="C2622"/>
      <c r="D2622" s="19"/>
      <c r="E2622" s="283"/>
      <c r="AE2622" s="19"/>
      <c r="AF2622" s="19"/>
      <c r="AG2622"/>
      <c r="AH2622"/>
    </row>
    <row r="2623" spans="2:34">
      <c r="B2623"/>
      <c r="C2623"/>
      <c r="D2623" s="19"/>
      <c r="E2623" s="283"/>
      <c r="AE2623" s="19"/>
      <c r="AF2623" s="19"/>
      <c r="AG2623"/>
      <c r="AH2623"/>
    </row>
    <row r="2624" spans="2:34">
      <c r="B2624"/>
      <c r="C2624"/>
      <c r="D2624" s="19"/>
      <c r="E2624" s="283"/>
      <c r="AE2624" s="19"/>
      <c r="AF2624" s="19"/>
      <c r="AG2624"/>
      <c r="AH2624"/>
    </row>
    <row r="2625" spans="2:34">
      <c r="B2625"/>
      <c r="C2625"/>
      <c r="D2625" s="19"/>
      <c r="E2625" s="283"/>
      <c r="AE2625" s="19"/>
      <c r="AF2625" s="19"/>
      <c r="AG2625"/>
      <c r="AH2625"/>
    </row>
    <row r="2626" spans="2:34">
      <c r="B2626"/>
      <c r="C2626"/>
      <c r="D2626" s="19"/>
      <c r="E2626" s="283"/>
      <c r="AE2626" s="19"/>
      <c r="AF2626" s="19"/>
      <c r="AG2626"/>
      <c r="AH2626"/>
    </row>
    <row r="2627" spans="2:34">
      <c r="B2627"/>
      <c r="C2627"/>
      <c r="D2627" s="19"/>
      <c r="E2627" s="283"/>
      <c r="AE2627" s="19"/>
      <c r="AF2627" s="19"/>
      <c r="AG2627"/>
      <c r="AH2627"/>
    </row>
    <row r="2628" spans="2:34">
      <c r="B2628"/>
      <c r="C2628"/>
      <c r="D2628" s="19"/>
      <c r="E2628" s="283"/>
      <c r="AE2628" s="19"/>
      <c r="AF2628" s="19"/>
      <c r="AG2628"/>
      <c r="AH2628"/>
    </row>
    <row r="2629" spans="2:34">
      <c r="B2629"/>
      <c r="C2629"/>
      <c r="D2629" s="19"/>
      <c r="E2629" s="283"/>
      <c r="AE2629" s="19"/>
      <c r="AF2629" s="19"/>
      <c r="AG2629"/>
      <c r="AH2629"/>
    </row>
    <row r="2630" spans="2:34">
      <c r="B2630"/>
      <c r="C2630"/>
      <c r="D2630" s="19"/>
      <c r="E2630" s="283"/>
      <c r="AE2630" s="19"/>
      <c r="AF2630" s="19"/>
      <c r="AG2630"/>
      <c r="AH2630"/>
    </row>
    <row r="2631" spans="2:34">
      <c r="B2631"/>
      <c r="C2631"/>
      <c r="D2631" s="19"/>
      <c r="E2631" s="283"/>
      <c r="AE2631" s="19"/>
      <c r="AF2631" s="19"/>
      <c r="AG2631"/>
      <c r="AH2631"/>
    </row>
    <row r="2632" spans="2:34">
      <c r="B2632"/>
      <c r="C2632"/>
      <c r="D2632" s="19"/>
      <c r="E2632" s="283"/>
      <c r="AE2632" s="19"/>
      <c r="AF2632" s="19"/>
      <c r="AG2632"/>
      <c r="AH2632"/>
    </row>
    <row r="2633" spans="2:34">
      <c r="B2633"/>
      <c r="C2633"/>
      <c r="D2633" s="19"/>
      <c r="E2633" s="283"/>
      <c r="AE2633" s="19"/>
      <c r="AF2633" s="19"/>
      <c r="AG2633"/>
      <c r="AH2633"/>
    </row>
    <row r="2634" spans="2:34">
      <c r="B2634"/>
      <c r="C2634"/>
      <c r="D2634" s="19"/>
      <c r="E2634" s="283"/>
      <c r="AE2634" s="19"/>
      <c r="AF2634" s="19"/>
      <c r="AG2634"/>
      <c r="AH2634"/>
    </row>
    <row r="2635" spans="2:34">
      <c r="B2635"/>
      <c r="C2635"/>
      <c r="D2635" s="19"/>
      <c r="E2635" s="283"/>
      <c r="AE2635" s="19"/>
      <c r="AF2635" s="19"/>
      <c r="AG2635"/>
      <c r="AH2635"/>
    </row>
    <row r="2636" spans="2:34">
      <c r="B2636"/>
      <c r="C2636"/>
      <c r="D2636" s="19"/>
      <c r="E2636" s="283"/>
      <c r="AE2636" s="19"/>
      <c r="AF2636" s="19"/>
      <c r="AG2636"/>
      <c r="AH2636"/>
    </row>
    <row r="2637" spans="2:34">
      <c r="B2637"/>
      <c r="C2637"/>
      <c r="D2637" s="19"/>
      <c r="E2637" s="283"/>
      <c r="AE2637" s="19"/>
      <c r="AF2637" s="19"/>
      <c r="AG2637"/>
      <c r="AH2637"/>
    </row>
    <row r="2638" spans="2:34">
      <c r="B2638"/>
      <c r="C2638"/>
      <c r="D2638" s="19"/>
      <c r="E2638" s="283"/>
      <c r="AE2638" s="19"/>
      <c r="AF2638" s="19"/>
      <c r="AG2638"/>
      <c r="AH2638"/>
    </row>
    <row r="2639" spans="2:34">
      <c r="B2639"/>
      <c r="C2639"/>
      <c r="D2639" s="19"/>
      <c r="E2639" s="283"/>
      <c r="AE2639" s="19"/>
      <c r="AF2639" s="19"/>
      <c r="AG2639"/>
      <c r="AH2639"/>
    </row>
    <row r="2640" spans="2:34">
      <c r="B2640"/>
      <c r="C2640"/>
      <c r="D2640" s="19"/>
      <c r="E2640" s="283"/>
      <c r="AE2640" s="19"/>
      <c r="AF2640" s="19"/>
      <c r="AG2640"/>
      <c r="AH2640"/>
    </row>
    <row r="2641" spans="2:34">
      <c r="B2641"/>
      <c r="C2641"/>
      <c r="D2641" s="19"/>
      <c r="E2641" s="283"/>
      <c r="AE2641" s="19"/>
      <c r="AF2641" s="19"/>
      <c r="AG2641"/>
      <c r="AH2641"/>
    </row>
    <row r="2642" spans="2:34">
      <c r="B2642"/>
      <c r="C2642"/>
      <c r="D2642" s="19"/>
      <c r="E2642" s="283"/>
      <c r="AE2642" s="19"/>
      <c r="AF2642" s="19"/>
      <c r="AG2642"/>
      <c r="AH2642"/>
    </row>
    <row r="2643" spans="2:34">
      <c r="B2643"/>
      <c r="C2643"/>
      <c r="D2643" s="19"/>
      <c r="E2643" s="283"/>
      <c r="AE2643" s="19"/>
      <c r="AF2643" s="19"/>
      <c r="AG2643"/>
      <c r="AH2643"/>
    </row>
    <row r="2644" spans="2:34">
      <c r="B2644"/>
      <c r="C2644"/>
      <c r="D2644" s="19"/>
      <c r="E2644" s="283"/>
      <c r="AE2644" s="19"/>
      <c r="AF2644" s="19"/>
      <c r="AG2644"/>
      <c r="AH2644"/>
    </row>
    <row r="2645" spans="2:34">
      <c r="B2645"/>
      <c r="C2645"/>
      <c r="D2645" s="19"/>
      <c r="E2645" s="283"/>
      <c r="AE2645" s="19"/>
      <c r="AF2645" s="19"/>
      <c r="AG2645"/>
      <c r="AH2645"/>
    </row>
    <row r="2646" spans="2:34">
      <c r="B2646"/>
      <c r="C2646"/>
      <c r="D2646" s="19"/>
      <c r="E2646" s="283"/>
      <c r="AE2646" s="19"/>
      <c r="AF2646" s="19"/>
      <c r="AG2646"/>
      <c r="AH2646"/>
    </row>
    <row r="2647" spans="2:34">
      <c r="B2647"/>
      <c r="C2647"/>
      <c r="D2647" s="19"/>
      <c r="E2647" s="283"/>
      <c r="AE2647" s="19"/>
      <c r="AF2647" s="19"/>
      <c r="AG2647"/>
      <c r="AH2647"/>
    </row>
    <row r="2648" spans="2:34">
      <c r="B2648"/>
      <c r="C2648"/>
      <c r="D2648" s="19"/>
      <c r="E2648" s="283"/>
      <c r="AE2648" s="19"/>
      <c r="AF2648" s="19"/>
      <c r="AG2648"/>
      <c r="AH2648"/>
    </row>
    <row r="2649" spans="2:34">
      <c r="B2649"/>
      <c r="C2649"/>
      <c r="D2649" s="19"/>
      <c r="E2649" s="283"/>
      <c r="AE2649" s="19"/>
      <c r="AF2649" s="19"/>
      <c r="AG2649"/>
      <c r="AH2649"/>
    </row>
    <row r="2650" spans="2:34">
      <c r="B2650"/>
      <c r="C2650"/>
      <c r="D2650" s="19"/>
      <c r="E2650" s="283"/>
      <c r="AE2650" s="19"/>
      <c r="AF2650" s="19"/>
      <c r="AG2650"/>
      <c r="AH2650"/>
    </row>
    <row r="2651" spans="2:34">
      <c r="B2651"/>
      <c r="C2651"/>
      <c r="D2651" s="19"/>
      <c r="E2651" s="283"/>
      <c r="AE2651" s="19"/>
      <c r="AF2651" s="19"/>
      <c r="AG2651"/>
      <c r="AH2651"/>
    </row>
    <row r="2652" spans="2:34">
      <c r="B2652"/>
      <c r="C2652"/>
      <c r="D2652" s="19"/>
      <c r="E2652" s="283"/>
      <c r="AE2652" s="19"/>
      <c r="AF2652" s="19"/>
      <c r="AG2652"/>
      <c r="AH2652"/>
    </row>
    <row r="2653" spans="2:34">
      <c r="B2653"/>
      <c r="C2653"/>
      <c r="D2653" s="19"/>
      <c r="E2653" s="283"/>
      <c r="AE2653" s="19"/>
      <c r="AF2653" s="19"/>
      <c r="AG2653"/>
      <c r="AH2653"/>
    </row>
    <row r="2654" spans="2:34">
      <c r="B2654"/>
      <c r="C2654"/>
      <c r="D2654" s="19"/>
      <c r="E2654" s="283"/>
      <c r="AE2654" s="19"/>
      <c r="AF2654" s="19"/>
      <c r="AG2654"/>
      <c r="AH2654"/>
    </row>
    <row r="2655" spans="2:34">
      <c r="B2655"/>
      <c r="C2655"/>
      <c r="D2655" s="19"/>
      <c r="E2655" s="283"/>
      <c r="AE2655" s="19"/>
      <c r="AF2655" s="19"/>
      <c r="AG2655"/>
      <c r="AH2655"/>
    </row>
    <row r="2656" spans="2:34">
      <c r="B2656"/>
      <c r="C2656"/>
      <c r="D2656" s="19"/>
      <c r="E2656" s="283"/>
      <c r="AE2656" s="19"/>
      <c r="AF2656" s="19"/>
      <c r="AG2656"/>
      <c r="AH2656"/>
    </row>
    <row r="2657" spans="2:34">
      <c r="B2657"/>
      <c r="C2657"/>
      <c r="D2657" s="19"/>
      <c r="E2657" s="283"/>
      <c r="AE2657" s="19"/>
      <c r="AF2657" s="19"/>
      <c r="AG2657"/>
      <c r="AH2657"/>
    </row>
    <row r="2658" spans="2:34">
      <c r="B2658"/>
      <c r="C2658"/>
      <c r="D2658" s="19"/>
      <c r="E2658" s="283"/>
      <c r="AE2658" s="19"/>
      <c r="AF2658" s="19"/>
      <c r="AG2658"/>
      <c r="AH2658"/>
    </row>
    <row r="2659" spans="2:34">
      <c r="B2659"/>
      <c r="C2659"/>
      <c r="D2659" s="19"/>
      <c r="E2659" s="283"/>
      <c r="AE2659" s="19"/>
      <c r="AF2659" s="19"/>
      <c r="AG2659"/>
      <c r="AH2659"/>
    </row>
    <row r="2660" spans="2:34">
      <c r="B2660"/>
      <c r="C2660"/>
      <c r="D2660" s="19"/>
      <c r="E2660" s="283"/>
      <c r="AE2660" s="19"/>
      <c r="AF2660" s="19"/>
      <c r="AG2660"/>
      <c r="AH2660"/>
    </row>
    <row r="2661" spans="2:34">
      <c r="B2661"/>
      <c r="C2661"/>
      <c r="D2661" s="19"/>
      <c r="E2661" s="283"/>
      <c r="AE2661" s="19"/>
      <c r="AF2661" s="19"/>
      <c r="AG2661"/>
      <c r="AH2661"/>
    </row>
    <row r="2662" spans="2:34">
      <c r="B2662"/>
      <c r="C2662"/>
      <c r="D2662" s="19"/>
      <c r="E2662" s="283"/>
      <c r="AE2662" s="19"/>
      <c r="AF2662" s="19"/>
      <c r="AG2662"/>
      <c r="AH2662"/>
    </row>
    <row r="2663" spans="2:34">
      <c r="B2663"/>
      <c r="C2663"/>
      <c r="D2663" s="19"/>
      <c r="E2663" s="283"/>
      <c r="AE2663" s="19"/>
      <c r="AF2663" s="19"/>
      <c r="AG2663"/>
      <c r="AH2663"/>
    </row>
    <row r="2664" spans="2:34">
      <c r="B2664"/>
      <c r="C2664"/>
      <c r="D2664" s="19"/>
      <c r="E2664" s="283"/>
      <c r="AE2664" s="19"/>
      <c r="AF2664" s="19"/>
      <c r="AG2664"/>
      <c r="AH2664"/>
    </row>
    <row r="2665" spans="2:34">
      <c r="B2665"/>
      <c r="C2665"/>
      <c r="D2665" s="19"/>
      <c r="E2665" s="283"/>
      <c r="AE2665" s="19"/>
      <c r="AF2665" s="19"/>
      <c r="AG2665"/>
      <c r="AH2665"/>
    </row>
    <row r="2666" spans="2:34">
      <c r="B2666"/>
      <c r="C2666"/>
      <c r="D2666" s="19"/>
      <c r="E2666" s="283"/>
      <c r="AE2666" s="19"/>
      <c r="AF2666" s="19"/>
      <c r="AG2666"/>
      <c r="AH2666"/>
    </row>
    <row r="2667" spans="2:34">
      <c r="B2667"/>
      <c r="C2667"/>
      <c r="D2667" s="19"/>
      <c r="E2667" s="283"/>
      <c r="AE2667" s="19"/>
      <c r="AF2667" s="19"/>
      <c r="AG2667"/>
      <c r="AH2667"/>
    </row>
    <row r="2668" spans="2:34">
      <c r="B2668"/>
      <c r="C2668"/>
      <c r="D2668" s="19"/>
      <c r="E2668" s="283"/>
      <c r="AE2668" s="19"/>
      <c r="AF2668" s="19"/>
      <c r="AG2668"/>
      <c r="AH2668"/>
    </row>
    <row r="2669" spans="2:34">
      <c r="B2669"/>
      <c r="C2669"/>
      <c r="D2669" s="19"/>
      <c r="E2669" s="283"/>
      <c r="AE2669" s="19"/>
      <c r="AF2669" s="19"/>
      <c r="AG2669"/>
      <c r="AH2669"/>
    </row>
    <row r="2670" spans="2:34">
      <c r="B2670"/>
      <c r="C2670"/>
      <c r="D2670" s="19"/>
      <c r="E2670" s="283"/>
      <c r="AE2670" s="19"/>
      <c r="AF2670" s="19"/>
      <c r="AG2670"/>
      <c r="AH2670"/>
    </row>
    <row r="2671" spans="2:34">
      <c r="B2671"/>
      <c r="C2671"/>
      <c r="D2671" s="19"/>
      <c r="E2671" s="283"/>
      <c r="AE2671" s="19"/>
      <c r="AF2671" s="19"/>
      <c r="AG2671"/>
      <c r="AH2671"/>
    </row>
    <row r="2672" spans="2:34">
      <c r="B2672"/>
      <c r="C2672"/>
      <c r="D2672" s="19"/>
      <c r="E2672" s="283"/>
      <c r="AE2672" s="19"/>
      <c r="AF2672" s="19"/>
      <c r="AG2672"/>
      <c r="AH2672"/>
    </row>
    <row r="2673" spans="2:34">
      <c r="B2673"/>
      <c r="C2673"/>
      <c r="D2673" s="19"/>
      <c r="E2673" s="283"/>
      <c r="AE2673" s="19"/>
      <c r="AF2673" s="19"/>
      <c r="AG2673"/>
      <c r="AH2673"/>
    </row>
    <row r="2674" spans="2:34">
      <c r="B2674"/>
      <c r="C2674"/>
      <c r="D2674" s="19"/>
      <c r="E2674" s="283"/>
      <c r="AE2674" s="19"/>
      <c r="AF2674" s="19"/>
      <c r="AG2674"/>
      <c r="AH2674"/>
    </row>
    <row r="2675" spans="2:34">
      <c r="B2675"/>
      <c r="C2675"/>
      <c r="D2675" s="19"/>
      <c r="E2675" s="283"/>
      <c r="AE2675" s="19"/>
      <c r="AF2675" s="19"/>
      <c r="AG2675"/>
      <c r="AH2675"/>
    </row>
    <row r="2676" spans="2:34">
      <c r="B2676"/>
      <c r="C2676"/>
      <c r="D2676" s="19"/>
      <c r="E2676" s="283"/>
      <c r="AE2676" s="19"/>
      <c r="AF2676" s="19"/>
      <c r="AG2676"/>
      <c r="AH2676"/>
    </row>
    <row r="2677" spans="2:34">
      <c r="B2677"/>
      <c r="C2677"/>
      <c r="D2677" s="19"/>
      <c r="E2677" s="283"/>
      <c r="AE2677" s="19"/>
      <c r="AF2677" s="19"/>
      <c r="AG2677"/>
      <c r="AH2677"/>
    </row>
    <row r="2678" spans="2:34">
      <c r="B2678"/>
      <c r="C2678"/>
      <c r="D2678" s="19"/>
      <c r="E2678" s="283"/>
      <c r="AE2678" s="19"/>
      <c r="AF2678" s="19"/>
      <c r="AG2678"/>
      <c r="AH2678"/>
    </row>
    <row r="2679" spans="2:34">
      <c r="B2679"/>
      <c r="C2679"/>
      <c r="D2679" s="19"/>
      <c r="E2679" s="283"/>
      <c r="AE2679" s="19"/>
      <c r="AF2679" s="19"/>
      <c r="AG2679"/>
      <c r="AH2679"/>
    </row>
    <row r="2680" spans="2:34">
      <c r="B2680"/>
      <c r="C2680"/>
      <c r="D2680" s="19"/>
      <c r="E2680" s="283"/>
      <c r="AE2680" s="19"/>
      <c r="AF2680" s="19"/>
      <c r="AG2680"/>
      <c r="AH2680"/>
    </row>
    <row r="2681" spans="2:34">
      <c r="B2681"/>
      <c r="C2681"/>
      <c r="D2681" s="19"/>
      <c r="E2681" s="283"/>
      <c r="AE2681" s="19"/>
      <c r="AF2681" s="19"/>
      <c r="AG2681"/>
      <c r="AH2681"/>
    </row>
    <row r="2682" spans="2:34">
      <c r="B2682"/>
      <c r="C2682"/>
      <c r="D2682" s="19"/>
      <c r="E2682" s="283"/>
      <c r="AE2682" s="19"/>
      <c r="AF2682" s="19"/>
      <c r="AG2682"/>
      <c r="AH2682"/>
    </row>
    <row r="2683" spans="2:34">
      <c r="B2683"/>
      <c r="C2683"/>
      <c r="D2683" s="19"/>
      <c r="E2683" s="283"/>
      <c r="AE2683" s="19"/>
      <c r="AF2683" s="19"/>
      <c r="AG2683"/>
      <c r="AH2683"/>
    </row>
    <row r="2684" spans="2:34">
      <c r="B2684"/>
      <c r="C2684"/>
      <c r="D2684" s="19"/>
      <c r="E2684" s="283"/>
      <c r="AE2684" s="19"/>
      <c r="AF2684" s="19"/>
      <c r="AG2684"/>
      <c r="AH2684"/>
    </row>
    <row r="2685" spans="2:34">
      <c r="B2685"/>
      <c r="C2685"/>
      <c r="D2685" s="19"/>
      <c r="E2685" s="283"/>
      <c r="AE2685" s="19"/>
      <c r="AF2685" s="19"/>
      <c r="AG2685"/>
      <c r="AH2685"/>
    </row>
    <row r="2686" spans="2:34">
      <c r="B2686"/>
      <c r="C2686"/>
      <c r="D2686" s="19"/>
      <c r="E2686" s="283"/>
      <c r="AE2686" s="19"/>
      <c r="AF2686" s="19"/>
      <c r="AG2686"/>
      <c r="AH2686"/>
    </row>
    <row r="2687" spans="2:34">
      <c r="B2687"/>
      <c r="C2687"/>
      <c r="D2687" s="19"/>
      <c r="E2687" s="283"/>
      <c r="AE2687" s="19"/>
      <c r="AF2687" s="19"/>
      <c r="AG2687"/>
      <c r="AH2687"/>
    </row>
    <row r="2688" spans="2:34">
      <c r="B2688"/>
      <c r="C2688"/>
      <c r="D2688" s="19"/>
      <c r="E2688" s="283"/>
      <c r="AE2688" s="19"/>
      <c r="AF2688" s="19"/>
      <c r="AG2688"/>
      <c r="AH2688"/>
    </row>
    <row r="2689" spans="2:34">
      <c r="B2689"/>
      <c r="C2689"/>
      <c r="D2689" s="19"/>
      <c r="E2689" s="283"/>
      <c r="AE2689" s="19"/>
      <c r="AF2689" s="19"/>
      <c r="AG2689"/>
      <c r="AH2689"/>
    </row>
    <row r="2690" spans="2:34">
      <c r="B2690"/>
      <c r="C2690"/>
      <c r="D2690" s="19"/>
      <c r="E2690" s="283"/>
      <c r="AE2690" s="19"/>
      <c r="AF2690" s="19"/>
      <c r="AG2690"/>
      <c r="AH2690"/>
    </row>
    <row r="2691" spans="2:34">
      <c r="B2691"/>
      <c r="C2691"/>
      <c r="D2691" s="19"/>
      <c r="E2691" s="283"/>
      <c r="AE2691" s="19"/>
      <c r="AF2691" s="19"/>
      <c r="AG2691"/>
      <c r="AH2691"/>
    </row>
    <row r="2692" spans="2:34">
      <c r="B2692"/>
      <c r="C2692"/>
      <c r="D2692" s="19"/>
      <c r="E2692" s="283"/>
      <c r="AE2692" s="19"/>
      <c r="AF2692" s="19"/>
      <c r="AG2692"/>
      <c r="AH2692"/>
    </row>
    <row r="2693" spans="2:34">
      <c r="B2693"/>
      <c r="C2693"/>
      <c r="D2693" s="19"/>
      <c r="E2693" s="283"/>
      <c r="AE2693" s="19"/>
      <c r="AF2693" s="19"/>
      <c r="AG2693"/>
      <c r="AH2693"/>
    </row>
    <row r="2694" spans="2:34">
      <c r="B2694"/>
      <c r="C2694"/>
      <c r="D2694" s="19"/>
      <c r="E2694" s="283"/>
      <c r="AE2694" s="19"/>
      <c r="AF2694" s="19"/>
      <c r="AG2694"/>
      <c r="AH2694"/>
    </row>
    <row r="2695" spans="2:34">
      <c r="B2695"/>
      <c r="C2695"/>
      <c r="D2695" s="19"/>
      <c r="E2695" s="283"/>
      <c r="AE2695" s="19"/>
      <c r="AF2695" s="19"/>
      <c r="AG2695"/>
      <c r="AH2695"/>
    </row>
    <row r="2696" spans="2:34">
      <c r="B2696"/>
      <c r="C2696"/>
      <c r="D2696" s="19"/>
      <c r="E2696" s="283"/>
      <c r="AE2696" s="19"/>
      <c r="AF2696" s="19"/>
      <c r="AG2696"/>
      <c r="AH2696"/>
    </row>
    <row r="2697" spans="2:34">
      <c r="B2697"/>
      <c r="C2697"/>
      <c r="D2697" s="19"/>
      <c r="E2697" s="283"/>
      <c r="AE2697" s="19"/>
      <c r="AF2697" s="19"/>
      <c r="AG2697"/>
      <c r="AH2697"/>
    </row>
    <row r="2698" spans="2:34">
      <c r="B2698"/>
      <c r="C2698"/>
      <c r="D2698" s="19"/>
      <c r="E2698" s="283"/>
      <c r="AE2698" s="19"/>
      <c r="AF2698" s="19"/>
      <c r="AG2698"/>
      <c r="AH2698"/>
    </row>
    <row r="2699" spans="2:34">
      <c r="B2699"/>
      <c r="C2699"/>
      <c r="D2699" s="19"/>
      <c r="E2699" s="283"/>
      <c r="AE2699" s="19"/>
      <c r="AF2699" s="19"/>
      <c r="AG2699"/>
      <c r="AH2699"/>
    </row>
    <row r="2700" spans="2:34">
      <c r="B2700"/>
      <c r="C2700"/>
      <c r="D2700" s="19"/>
      <c r="E2700" s="283"/>
      <c r="AE2700" s="19"/>
      <c r="AF2700" s="19"/>
      <c r="AG2700"/>
      <c r="AH2700"/>
    </row>
    <row r="2701" spans="2:34">
      <c r="B2701"/>
      <c r="C2701"/>
      <c r="D2701" s="19"/>
      <c r="E2701" s="283"/>
      <c r="AE2701" s="19"/>
      <c r="AF2701" s="19"/>
      <c r="AG2701"/>
      <c r="AH2701"/>
    </row>
    <row r="2702" spans="2:34">
      <c r="B2702"/>
      <c r="C2702"/>
      <c r="D2702" s="19"/>
      <c r="E2702" s="283"/>
      <c r="AE2702" s="19"/>
      <c r="AF2702" s="19"/>
      <c r="AG2702"/>
      <c r="AH2702"/>
    </row>
    <row r="2703" spans="2:34">
      <c r="B2703"/>
      <c r="C2703"/>
      <c r="D2703" s="19"/>
      <c r="E2703" s="283"/>
      <c r="AE2703" s="19"/>
      <c r="AF2703" s="19"/>
      <c r="AG2703"/>
      <c r="AH2703"/>
    </row>
    <row r="2704" spans="2:34">
      <c r="B2704"/>
      <c r="C2704"/>
      <c r="D2704" s="19"/>
      <c r="E2704" s="283"/>
      <c r="AE2704" s="19"/>
      <c r="AF2704" s="19"/>
      <c r="AG2704"/>
      <c r="AH2704"/>
    </row>
    <row r="2705" spans="2:34">
      <c r="B2705"/>
      <c r="C2705"/>
      <c r="D2705" s="19"/>
      <c r="E2705" s="283"/>
      <c r="AE2705" s="19"/>
      <c r="AF2705" s="19"/>
      <c r="AG2705"/>
      <c r="AH2705"/>
    </row>
    <row r="2706" spans="2:34">
      <c r="B2706"/>
      <c r="C2706"/>
      <c r="D2706" s="19"/>
      <c r="E2706" s="283"/>
      <c r="AE2706" s="19"/>
      <c r="AF2706" s="19"/>
      <c r="AG2706"/>
      <c r="AH2706"/>
    </row>
    <row r="2707" spans="2:34">
      <c r="B2707"/>
      <c r="C2707"/>
      <c r="D2707" s="19"/>
      <c r="E2707" s="283"/>
      <c r="AE2707" s="19"/>
      <c r="AF2707" s="19"/>
      <c r="AG2707"/>
      <c r="AH2707"/>
    </row>
    <row r="2708" spans="2:34">
      <c r="B2708"/>
      <c r="C2708"/>
      <c r="D2708" s="19"/>
      <c r="E2708" s="283"/>
      <c r="AE2708" s="19"/>
      <c r="AF2708" s="19"/>
      <c r="AG2708"/>
      <c r="AH2708"/>
    </row>
    <row r="2709" spans="2:34">
      <c r="B2709"/>
      <c r="C2709"/>
      <c r="D2709" s="19"/>
      <c r="E2709" s="283"/>
      <c r="AE2709" s="19"/>
      <c r="AF2709" s="19"/>
      <c r="AG2709"/>
      <c r="AH2709"/>
    </row>
    <row r="2710" spans="2:34">
      <c r="B2710"/>
      <c r="C2710"/>
      <c r="D2710" s="19"/>
      <c r="E2710" s="283"/>
      <c r="AE2710" s="19"/>
      <c r="AF2710" s="19"/>
      <c r="AG2710"/>
      <c r="AH2710"/>
    </row>
    <row r="2711" spans="2:34">
      <c r="B2711"/>
      <c r="C2711"/>
      <c r="D2711" s="19"/>
      <c r="E2711" s="283"/>
      <c r="AE2711" s="19"/>
      <c r="AF2711" s="19"/>
      <c r="AG2711"/>
      <c r="AH2711"/>
    </row>
    <row r="2712" spans="2:34">
      <c r="B2712"/>
      <c r="C2712"/>
      <c r="D2712" s="19"/>
      <c r="E2712" s="283"/>
      <c r="AE2712" s="19"/>
      <c r="AF2712" s="19"/>
      <c r="AG2712"/>
      <c r="AH2712"/>
    </row>
    <row r="2713" spans="2:34">
      <c r="B2713"/>
      <c r="C2713"/>
      <c r="D2713" s="19"/>
      <c r="E2713" s="283"/>
      <c r="AE2713" s="19"/>
      <c r="AF2713" s="19"/>
      <c r="AG2713"/>
      <c r="AH2713"/>
    </row>
    <row r="2714" spans="2:34">
      <c r="B2714"/>
      <c r="C2714"/>
      <c r="D2714" s="19"/>
      <c r="E2714" s="283"/>
      <c r="AE2714" s="19"/>
      <c r="AF2714" s="19"/>
      <c r="AG2714"/>
      <c r="AH2714"/>
    </row>
    <row r="2715" spans="2:34">
      <c r="B2715"/>
      <c r="C2715"/>
      <c r="D2715" s="19"/>
      <c r="E2715" s="283"/>
      <c r="AE2715" s="19"/>
      <c r="AF2715" s="19"/>
      <c r="AG2715"/>
      <c r="AH2715"/>
    </row>
    <row r="2716" spans="2:34">
      <c r="B2716"/>
      <c r="C2716"/>
      <c r="D2716" s="19"/>
      <c r="E2716" s="283"/>
      <c r="AE2716" s="19"/>
      <c r="AF2716" s="19"/>
      <c r="AG2716"/>
      <c r="AH2716"/>
    </row>
    <row r="2717" spans="2:34">
      <c r="B2717"/>
      <c r="C2717"/>
      <c r="D2717" s="19"/>
      <c r="E2717" s="283"/>
      <c r="AE2717" s="19"/>
      <c r="AF2717" s="19"/>
      <c r="AG2717"/>
      <c r="AH2717"/>
    </row>
    <row r="2718" spans="2:34">
      <c r="B2718"/>
      <c r="C2718"/>
      <c r="D2718" s="19"/>
      <c r="E2718" s="283"/>
      <c r="AE2718" s="19"/>
      <c r="AF2718" s="19"/>
      <c r="AG2718"/>
      <c r="AH2718"/>
    </row>
    <row r="2719" spans="2:34">
      <c r="B2719"/>
      <c r="C2719"/>
      <c r="D2719" s="19"/>
      <c r="E2719" s="283"/>
      <c r="AE2719" s="19"/>
      <c r="AF2719" s="19"/>
      <c r="AG2719"/>
      <c r="AH2719"/>
    </row>
    <row r="2720" spans="2:34">
      <c r="B2720"/>
      <c r="C2720"/>
      <c r="D2720" s="19"/>
      <c r="E2720" s="283"/>
      <c r="AE2720" s="19"/>
      <c r="AF2720" s="19"/>
      <c r="AG2720"/>
      <c r="AH2720"/>
    </row>
    <row r="2721" spans="2:34">
      <c r="B2721"/>
      <c r="C2721"/>
      <c r="D2721" s="19"/>
      <c r="E2721" s="283"/>
      <c r="AE2721" s="19"/>
      <c r="AF2721" s="19"/>
      <c r="AG2721"/>
      <c r="AH2721"/>
    </row>
    <row r="2722" spans="2:34">
      <c r="B2722"/>
      <c r="C2722"/>
      <c r="D2722" s="19"/>
      <c r="E2722" s="283"/>
      <c r="AE2722" s="19"/>
      <c r="AF2722" s="19"/>
      <c r="AG2722"/>
      <c r="AH2722"/>
    </row>
    <row r="2723" spans="2:34">
      <c r="B2723"/>
      <c r="C2723"/>
      <c r="D2723" s="19"/>
      <c r="E2723" s="283"/>
      <c r="AE2723" s="19"/>
      <c r="AF2723" s="19"/>
      <c r="AG2723"/>
      <c r="AH2723"/>
    </row>
    <row r="2724" spans="2:34">
      <c r="B2724"/>
      <c r="C2724"/>
      <c r="D2724" s="19"/>
      <c r="E2724" s="283"/>
      <c r="AE2724" s="19"/>
      <c r="AF2724" s="19"/>
      <c r="AG2724"/>
      <c r="AH2724"/>
    </row>
    <row r="2725" spans="2:34">
      <c r="B2725"/>
      <c r="C2725"/>
      <c r="D2725" s="19"/>
      <c r="E2725" s="283"/>
      <c r="AE2725" s="19"/>
      <c r="AF2725" s="19"/>
      <c r="AG2725"/>
      <c r="AH2725"/>
    </row>
    <row r="2726" spans="2:34">
      <c r="B2726"/>
      <c r="C2726"/>
      <c r="D2726" s="19"/>
      <c r="E2726" s="283"/>
      <c r="AE2726" s="19"/>
      <c r="AF2726" s="19"/>
      <c r="AG2726"/>
      <c r="AH2726"/>
    </row>
    <row r="2727" spans="2:34">
      <c r="B2727"/>
      <c r="C2727"/>
      <c r="D2727" s="19"/>
      <c r="E2727" s="283"/>
      <c r="AE2727" s="19"/>
      <c r="AF2727" s="19"/>
      <c r="AG2727"/>
      <c r="AH2727"/>
    </row>
    <row r="2728" spans="2:34">
      <c r="B2728"/>
      <c r="C2728"/>
      <c r="D2728" s="19"/>
      <c r="E2728" s="283"/>
      <c r="AE2728" s="19"/>
      <c r="AF2728" s="19"/>
      <c r="AG2728"/>
      <c r="AH2728"/>
    </row>
    <row r="2729" spans="2:34">
      <c r="B2729"/>
      <c r="C2729"/>
      <c r="D2729" s="19"/>
      <c r="E2729" s="283"/>
      <c r="AE2729" s="19"/>
      <c r="AF2729" s="19"/>
      <c r="AG2729"/>
      <c r="AH2729"/>
    </row>
    <row r="2730" spans="2:34">
      <c r="B2730"/>
      <c r="C2730"/>
      <c r="D2730" s="19"/>
      <c r="E2730" s="283"/>
      <c r="AE2730" s="19"/>
      <c r="AF2730" s="19"/>
      <c r="AG2730"/>
      <c r="AH2730"/>
    </row>
    <row r="2731" spans="2:34">
      <c r="B2731"/>
      <c r="C2731"/>
      <c r="D2731" s="19"/>
      <c r="E2731" s="283"/>
      <c r="AE2731" s="19"/>
      <c r="AF2731" s="19"/>
      <c r="AG2731"/>
      <c r="AH2731"/>
    </row>
    <row r="2732" spans="2:34">
      <c r="B2732"/>
      <c r="C2732"/>
      <c r="D2732" s="19"/>
      <c r="E2732" s="283"/>
      <c r="AE2732" s="19"/>
      <c r="AF2732" s="19"/>
      <c r="AG2732"/>
      <c r="AH2732"/>
    </row>
    <row r="2733" spans="2:34">
      <c r="B2733"/>
      <c r="C2733"/>
      <c r="D2733" s="19"/>
      <c r="E2733" s="283"/>
      <c r="AE2733" s="19"/>
      <c r="AF2733" s="19"/>
      <c r="AG2733"/>
      <c r="AH2733"/>
    </row>
    <row r="2734" spans="2:34">
      <c r="B2734"/>
      <c r="C2734"/>
      <c r="D2734" s="19"/>
      <c r="E2734" s="283"/>
      <c r="AE2734" s="19"/>
      <c r="AF2734" s="19"/>
      <c r="AG2734"/>
      <c r="AH2734"/>
    </row>
    <row r="2735" spans="2:34">
      <c r="B2735"/>
      <c r="C2735"/>
      <c r="D2735" s="19"/>
      <c r="E2735" s="283"/>
      <c r="AE2735" s="19"/>
      <c r="AF2735" s="19"/>
      <c r="AG2735"/>
      <c r="AH2735"/>
    </row>
    <row r="2736" spans="2:34">
      <c r="B2736"/>
      <c r="C2736"/>
      <c r="D2736" s="19"/>
      <c r="E2736" s="283"/>
      <c r="AE2736" s="19"/>
      <c r="AF2736" s="19"/>
      <c r="AG2736"/>
      <c r="AH2736"/>
    </row>
    <row r="2737" spans="2:34">
      <c r="B2737"/>
      <c r="C2737"/>
      <c r="D2737" s="19"/>
      <c r="E2737" s="283"/>
      <c r="AE2737" s="19"/>
      <c r="AF2737" s="19"/>
      <c r="AG2737"/>
      <c r="AH2737"/>
    </row>
    <row r="2738" spans="2:34">
      <c r="B2738"/>
      <c r="C2738"/>
      <c r="D2738" s="19"/>
      <c r="E2738" s="283"/>
      <c r="AE2738" s="19"/>
      <c r="AF2738" s="19"/>
      <c r="AG2738"/>
      <c r="AH2738"/>
    </row>
    <row r="2739" spans="2:34">
      <c r="B2739"/>
      <c r="C2739"/>
      <c r="D2739" s="19"/>
      <c r="E2739" s="283"/>
      <c r="AE2739" s="19"/>
      <c r="AF2739" s="19"/>
      <c r="AG2739"/>
      <c r="AH2739"/>
    </row>
    <row r="2740" spans="2:34">
      <c r="B2740"/>
      <c r="C2740"/>
      <c r="D2740" s="19"/>
      <c r="E2740" s="283"/>
      <c r="AE2740" s="19"/>
      <c r="AF2740" s="19"/>
      <c r="AG2740"/>
      <c r="AH2740"/>
    </row>
    <row r="2741" spans="2:34">
      <c r="B2741"/>
      <c r="C2741"/>
      <c r="D2741" s="19"/>
      <c r="E2741" s="283"/>
      <c r="AE2741" s="19"/>
      <c r="AF2741" s="19"/>
      <c r="AG2741"/>
      <c r="AH2741"/>
    </row>
    <row r="2742" spans="2:34">
      <c r="B2742"/>
      <c r="C2742"/>
      <c r="D2742" s="19"/>
      <c r="E2742" s="283"/>
      <c r="AE2742" s="19"/>
      <c r="AF2742" s="19"/>
      <c r="AG2742"/>
      <c r="AH2742"/>
    </row>
    <row r="2743" spans="2:34">
      <c r="B2743"/>
      <c r="C2743"/>
      <c r="D2743" s="19"/>
      <c r="E2743" s="283"/>
      <c r="AE2743" s="19"/>
      <c r="AF2743" s="19"/>
      <c r="AG2743"/>
      <c r="AH2743"/>
    </row>
    <row r="2744" spans="2:34">
      <c r="B2744"/>
      <c r="C2744"/>
      <c r="D2744" s="19"/>
      <c r="E2744" s="283"/>
      <c r="AE2744" s="19"/>
      <c r="AF2744" s="19"/>
      <c r="AG2744"/>
      <c r="AH2744"/>
    </row>
    <row r="2745" spans="2:34">
      <c r="B2745"/>
      <c r="C2745"/>
      <c r="D2745" s="19"/>
      <c r="E2745" s="283"/>
      <c r="AE2745" s="19"/>
      <c r="AF2745" s="19"/>
      <c r="AG2745"/>
      <c r="AH2745"/>
    </row>
    <row r="2746" spans="2:34">
      <c r="B2746"/>
      <c r="C2746"/>
      <c r="D2746" s="19"/>
      <c r="E2746" s="283"/>
      <c r="AE2746" s="19"/>
      <c r="AF2746" s="19"/>
      <c r="AG2746"/>
      <c r="AH2746"/>
    </row>
    <row r="2747" spans="2:34">
      <c r="B2747"/>
      <c r="C2747"/>
      <c r="D2747" s="19"/>
      <c r="E2747" s="283"/>
      <c r="AE2747" s="19"/>
      <c r="AF2747" s="19"/>
      <c r="AG2747"/>
      <c r="AH2747"/>
    </row>
    <row r="2748" spans="2:34">
      <c r="B2748"/>
      <c r="C2748"/>
      <c r="D2748" s="19"/>
      <c r="E2748" s="283"/>
      <c r="AE2748" s="19"/>
      <c r="AF2748" s="19"/>
      <c r="AG2748"/>
      <c r="AH2748"/>
    </row>
    <row r="2749" spans="2:34">
      <c r="B2749"/>
      <c r="C2749"/>
      <c r="D2749" s="19"/>
      <c r="E2749" s="283"/>
      <c r="AE2749" s="19"/>
      <c r="AF2749" s="19"/>
      <c r="AG2749"/>
      <c r="AH2749"/>
    </row>
    <row r="2750" spans="2:34">
      <c r="B2750"/>
      <c r="C2750"/>
      <c r="D2750" s="19"/>
      <c r="E2750" s="283"/>
      <c r="AE2750" s="19"/>
      <c r="AF2750" s="19"/>
      <c r="AG2750"/>
      <c r="AH2750"/>
    </row>
    <row r="2751" spans="2:34">
      <c r="B2751"/>
      <c r="C2751"/>
      <c r="D2751" s="19"/>
      <c r="E2751" s="283"/>
      <c r="AE2751" s="19"/>
      <c r="AF2751" s="19"/>
      <c r="AG2751"/>
      <c r="AH2751"/>
    </row>
    <row r="2752" spans="2:34">
      <c r="B2752"/>
      <c r="C2752"/>
      <c r="D2752" s="19"/>
      <c r="E2752" s="283"/>
      <c r="AE2752" s="19"/>
      <c r="AF2752" s="19"/>
      <c r="AG2752"/>
      <c r="AH2752"/>
    </row>
    <row r="2753" spans="2:34">
      <c r="B2753"/>
      <c r="C2753"/>
      <c r="D2753" s="19"/>
      <c r="E2753" s="283"/>
      <c r="AE2753" s="19"/>
      <c r="AF2753" s="19"/>
      <c r="AG2753"/>
      <c r="AH2753"/>
    </row>
    <row r="2754" spans="2:34">
      <c r="B2754"/>
      <c r="C2754"/>
      <c r="D2754" s="19"/>
      <c r="E2754" s="283"/>
      <c r="AE2754" s="19"/>
      <c r="AF2754" s="19"/>
      <c r="AG2754"/>
      <c r="AH2754"/>
    </row>
    <row r="2755" spans="2:34">
      <c r="B2755"/>
      <c r="C2755"/>
      <c r="D2755" s="19"/>
      <c r="E2755" s="283"/>
      <c r="AE2755" s="19"/>
      <c r="AF2755" s="19"/>
      <c r="AG2755"/>
      <c r="AH2755"/>
    </row>
    <row r="2756" spans="2:34">
      <c r="B2756"/>
      <c r="C2756"/>
      <c r="D2756" s="19"/>
      <c r="E2756" s="283"/>
      <c r="AE2756" s="19"/>
      <c r="AF2756" s="19"/>
      <c r="AG2756"/>
      <c r="AH2756"/>
    </row>
    <row r="2757" spans="2:34">
      <c r="B2757"/>
      <c r="C2757"/>
      <c r="D2757" s="19"/>
      <c r="E2757" s="283"/>
      <c r="AE2757" s="19"/>
      <c r="AF2757" s="19"/>
      <c r="AG2757"/>
      <c r="AH2757"/>
    </row>
    <row r="2758" spans="2:34">
      <c r="B2758"/>
      <c r="C2758"/>
      <c r="D2758" s="19"/>
      <c r="E2758" s="283"/>
      <c r="AE2758" s="19"/>
      <c r="AF2758" s="19"/>
      <c r="AG2758"/>
      <c r="AH2758"/>
    </row>
    <row r="2759" spans="2:34">
      <c r="B2759"/>
      <c r="C2759"/>
      <c r="D2759" s="19"/>
      <c r="E2759" s="283"/>
      <c r="AE2759" s="19"/>
      <c r="AF2759" s="19"/>
      <c r="AG2759"/>
      <c r="AH2759"/>
    </row>
    <row r="2760" spans="2:34">
      <c r="B2760"/>
      <c r="C2760"/>
      <c r="D2760" s="19"/>
      <c r="E2760" s="283"/>
      <c r="AE2760" s="19"/>
      <c r="AF2760" s="19"/>
      <c r="AG2760"/>
      <c r="AH2760"/>
    </row>
    <row r="2761" spans="2:34">
      <c r="B2761"/>
      <c r="C2761"/>
      <c r="D2761" s="19"/>
      <c r="E2761" s="283"/>
      <c r="AE2761" s="19"/>
      <c r="AF2761" s="19"/>
      <c r="AG2761"/>
      <c r="AH2761"/>
    </row>
    <row r="2762" spans="2:34">
      <c r="B2762"/>
      <c r="C2762"/>
      <c r="D2762" s="19"/>
      <c r="E2762" s="283"/>
      <c r="AE2762" s="19"/>
      <c r="AF2762" s="19"/>
      <c r="AG2762"/>
      <c r="AH2762"/>
    </row>
    <row r="2763" spans="2:34">
      <c r="B2763"/>
      <c r="C2763"/>
      <c r="D2763" s="19"/>
      <c r="E2763" s="283"/>
      <c r="AE2763" s="19"/>
      <c r="AF2763" s="19"/>
      <c r="AG2763"/>
      <c r="AH2763"/>
    </row>
    <row r="2764" spans="2:34">
      <c r="B2764"/>
      <c r="C2764"/>
      <c r="D2764" s="19"/>
      <c r="E2764" s="283"/>
      <c r="AE2764" s="19"/>
      <c r="AF2764" s="19"/>
      <c r="AG2764"/>
      <c r="AH2764"/>
    </row>
    <row r="2765" spans="2:34">
      <c r="B2765"/>
      <c r="C2765"/>
      <c r="D2765" s="19"/>
      <c r="E2765" s="283"/>
      <c r="AE2765" s="19"/>
      <c r="AF2765" s="19"/>
      <c r="AG2765"/>
      <c r="AH2765"/>
    </row>
    <row r="2766" spans="2:34">
      <c r="B2766"/>
      <c r="C2766"/>
      <c r="D2766" s="19"/>
      <c r="E2766" s="283"/>
      <c r="AE2766" s="19"/>
      <c r="AF2766" s="19"/>
      <c r="AG2766"/>
      <c r="AH2766"/>
    </row>
    <row r="2767" spans="2:34">
      <c r="B2767"/>
      <c r="C2767"/>
      <c r="D2767" s="19"/>
      <c r="E2767" s="283"/>
      <c r="AE2767" s="19"/>
      <c r="AF2767" s="19"/>
      <c r="AG2767"/>
      <c r="AH2767"/>
    </row>
    <row r="2768" spans="2:34">
      <c r="B2768"/>
      <c r="C2768"/>
      <c r="D2768" s="19"/>
      <c r="E2768" s="283"/>
      <c r="AE2768" s="19"/>
      <c r="AF2768" s="19"/>
      <c r="AG2768"/>
      <c r="AH2768"/>
    </row>
    <row r="2769" spans="2:34">
      <c r="B2769"/>
      <c r="C2769"/>
      <c r="D2769" s="19"/>
      <c r="E2769" s="283"/>
      <c r="AE2769" s="19"/>
      <c r="AF2769" s="19"/>
      <c r="AG2769"/>
      <c r="AH2769"/>
    </row>
    <row r="2770" spans="2:34">
      <c r="B2770"/>
      <c r="C2770"/>
      <c r="D2770" s="19"/>
      <c r="E2770" s="283"/>
      <c r="AE2770" s="19"/>
      <c r="AF2770" s="19"/>
      <c r="AG2770"/>
      <c r="AH2770"/>
    </row>
    <row r="2771" spans="2:34">
      <c r="B2771"/>
      <c r="C2771"/>
      <c r="D2771" s="19"/>
      <c r="E2771" s="283"/>
      <c r="AE2771" s="19"/>
      <c r="AF2771" s="19"/>
      <c r="AG2771"/>
      <c r="AH2771"/>
    </row>
    <row r="2772" spans="2:34">
      <c r="B2772"/>
      <c r="C2772"/>
      <c r="D2772" s="19"/>
      <c r="E2772" s="283"/>
      <c r="AE2772" s="19"/>
      <c r="AF2772" s="19"/>
      <c r="AG2772"/>
      <c r="AH2772"/>
    </row>
    <row r="2773" spans="2:34">
      <c r="B2773"/>
      <c r="C2773"/>
      <c r="D2773" s="19"/>
      <c r="E2773" s="283"/>
      <c r="AE2773" s="19"/>
      <c r="AF2773" s="19"/>
      <c r="AG2773"/>
      <c r="AH2773"/>
    </row>
    <row r="2774" spans="2:34">
      <c r="B2774"/>
      <c r="C2774"/>
      <c r="D2774" s="19"/>
      <c r="E2774" s="283"/>
      <c r="AE2774" s="19"/>
      <c r="AF2774" s="19"/>
      <c r="AG2774"/>
      <c r="AH2774"/>
    </row>
    <row r="2775" spans="2:34">
      <c r="B2775"/>
      <c r="C2775"/>
      <c r="D2775" s="19"/>
      <c r="E2775" s="283"/>
      <c r="AE2775" s="19"/>
      <c r="AF2775" s="19"/>
      <c r="AG2775"/>
      <c r="AH2775"/>
    </row>
    <row r="2776" spans="2:34">
      <c r="B2776"/>
      <c r="C2776"/>
      <c r="D2776" s="19"/>
      <c r="E2776" s="283"/>
      <c r="AE2776" s="19"/>
      <c r="AF2776" s="19"/>
      <c r="AG2776"/>
      <c r="AH2776"/>
    </row>
    <row r="2777" spans="2:34">
      <c r="B2777"/>
      <c r="C2777"/>
      <c r="D2777" s="19"/>
      <c r="E2777" s="283"/>
      <c r="AE2777" s="19"/>
      <c r="AF2777" s="19"/>
      <c r="AG2777"/>
      <c r="AH2777"/>
    </row>
    <row r="2778" spans="2:34">
      <c r="B2778"/>
      <c r="C2778"/>
      <c r="D2778" s="19"/>
      <c r="E2778" s="283"/>
      <c r="AE2778" s="19"/>
      <c r="AF2778" s="19"/>
      <c r="AG2778"/>
      <c r="AH2778"/>
    </row>
    <row r="2779" spans="2:34">
      <c r="B2779"/>
      <c r="C2779"/>
      <c r="D2779" s="19"/>
      <c r="E2779" s="283"/>
      <c r="AE2779" s="19"/>
      <c r="AF2779" s="19"/>
      <c r="AG2779"/>
      <c r="AH2779"/>
    </row>
    <row r="2780" spans="2:34">
      <c r="B2780"/>
      <c r="C2780"/>
      <c r="D2780" s="19"/>
      <c r="E2780" s="283"/>
      <c r="AE2780" s="19"/>
      <c r="AF2780" s="19"/>
      <c r="AG2780"/>
      <c r="AH2780"/>
    </row>
    <row r="2781" spans="2:34">
      <c r="B2781"/>
      <c r="C2781"/>
      <c r="D2781" s="19"/>
      <c r="E2781" s="283"/>
      <c r="AE2781" s="19"/>
      <c r="AF2781" s="19"/>
      <c r="AG2781"/>
      <c r="AH2781"/>
    </row>
    <row r="2782" spans="2:34">
      <c r="B2782"/>
      <c r="C2782"/>
      <c r="D2782" s="19"/>
      <c r="E2782" s="283"/>
      <c r="AE2782" s="19"/>
      <c r="AF2782" s="19"/>
      <c r="AG2782"/>
      <c r="AH2782"/>
    </row>
    <row r="2783" spans="2:34">
      <c r="B2783"/>
      <c r="C2783"/>
      <c r="D2783" s="19"/>
      <c r="E2783" s="283"/>
      <c r="AE2783" s="19"/>
      <c r="AF2783" s="19"/>
      <c r="AG2783"/>
      <c r="AH2783"/>
    </row>
    <row r="2784" spans="2:34">
      <c r="B2784"/>
      <c r="C2784"/>
      <c r="D2784" s="19"/>
      <c r="E2784" s="283"/>
      <c r="AE2784" s="19"/>
      <c r="AF2784" s="19"/>
      <c r="AG2784"/>
      <c r="AH2784"/>
    </row>
    <row r="2785" spans="2:34">
      <c r="B2785"/>
      <c r="C2785"/>
      <c r="D2785" s="19"/>
      <c r="E2785" s="283"/>
      <c r="AE2785" s="19"/>
      <c r="AF2785" s="19"/>
      <c r="AG2785"/>
      <c r="AH2785"/>
    </row>
    <row r="2786" spans="2:34">
      <c r="B2786"/>
      <c r="C2786"/>
      <c r="D2786" s="19"/>
      <c r="E2786" s="283"/>
      <c r="AE2786" s="19"/>
      <c r="AF2786" s="19"/>
      <c r="AG2786"/>
      <c r="AH2786"/>
    </row>
    <row r="2787" spans="2:34">
      <c r="B2787"/>
      <c r="C2787"/>
      <c r="D2787" s="19"/>
      <c r="E2787" s="283"/>
      <c r="AE2787" s="19"/>
      <c r="AF2787" s="19"/>
      <c r="AG2787"/>
      <c r="AH2787"/>
    </row>
    <row r="2788" spans="2:34">
      <c r="B2788"/>
      <c r="C2788"/>
      <c r="D2788" s="19"/>
      <c r="E2788" s="283"/>
      <c r="AE2788" s="19"/>
      <c r="AF2788" s="19"/>
      <c r="AG2788"/>
      <c r="AH2788"/>
    </row>
    <row r="2789" spans="2:34">
      <c r="B2789"/>
      <c r="C2789"/>
      <c r="D2789" s="19"/>
      <c r="E2789" s="283"/>
      <c r="AE2789" s="19"/>
      <c r="AF2789" s="19"/>
      <c r="AG2789"/>
      <c r="AH2789"/>
    </row>
    <row r="2790" spans="2:34">
      <c r="B2790"/>
      <c r="C2790"/>
      <c r="D2790" s="19"/>
      <c r="E2790" s="283"/>
      <c r="AE2790" s="19"/>
      <c r="AF2790" s="19"/>
      <c r="AG2790"/>
      <c r="AH2790"/>
    </row>
    <row r="2791" spans="2:34">
      <c r="B2791"/>
      <c r="C2791"/>
      <c r="D2791" s="19"/>
      <c r="E2791" s="283"/>
      <c r="AE2791" s="19"/>
      <c r="AF2791" s="19"/>
      <c r="AG2791"/>
      <c r="AH2791"/>
    </row>
    <row r="2792" spans="2:34">
      <c r="B2792"/>
      <c r="C2792"/>
      <c r="D2792" s="19"/>
      <c r="E2792" s="283"/>
      <c r="AE2792" s="19"/>
      <c r="AF2792" s="19"/>
      <c r="AG2792"/>
      <c r="AH2792"/>
    </row>
    <row r="2793" spans="2:34">
      <c r="B2793"/>
      <c r="C2793"/>
      <c r="D2793" s="19"/>
      <c r="E2793" s="283"/>
      <c r="AE2793" s="19"/>
      <c r="AF2793" s="19"/>
      <c r="AG2793"/>
      <c r="AH2793"/>
    </row>
    <row r="2794" spans="2:34">
      <c r="B2794"/>
      <c r="C2794"/>
      <c r="D2794" s="19"/>
      <c r="E2794" s="283"/>
      <c r="AE2794" s="19"/>
      <c r="AF2794" s="19"/>
      <c r="AG2794"/>
      <c r="AH2794"/>
    </row>
    <row r="2795" spans="2:34">
      <c r="B2795"/>
      <c r="C2795"/>
      <c r="D2795" s="19"/>
      <c r="E2795" s="283"/>
      <c r="AE2795" s="19"/>
      <c r="AF2795" s="19"/>
      <c r="AG2795"/>
      <c r="AH2795"/>
    </row>
    <row r="2796" spans="2:34">
      <c r="B2796"/>
      <c r="C2796"/>
      <c r="D2796" s="19"/>
      <c r="E2796" s="283"/>
      <c r="AE2796" s="19"/>
      <c r="AF2796" s="19"/>
      <c r="AG2796"/>
      <c r="AH2796"/>
    </row>
    <row r="2797" spans="2:34">
      <c r="B2797"/>
      <c r="C2797"/>
      <c r="D2797" s="19"/>
      <c r="E2797" s="283"/>
      <c r="AE2797" s="19"/>
      <c r="AF2797" s="19"/>
      <c r="AG2797"/>
      <c r="AH2797"/>
    </row>
    <row r="2798" spans="2:34">
      <c r="B2798"/>
      <c r="C2798"/>
      <c r="D2798" s="19"/>
      <c r="E2798" s="283"/>
      <c r="AE2798" s="19"/>
      <c r="AF2798" s="19"/>
      <c r="AG2798"/>
      <c r="AH2798"/>
    </row>
    <row r="2799" spans="2:34">
      <c r="B2799"/>
      <c r="C2799"/>
      <c r="D2799" s="19"/>
      <c r="E2799" s="283"/>
      <c r="AE2799" s="19"/>
      <c r="AF2799" s="19"/>
      <c r="AG2799"/>
      <c r="AH2799"/>
    </row>
    <row r="2800" spans="2:34">
      <c r="B2800"/>
      <c r="C2800"/>
      <c r="D2800" s="19"/>
      <c r="E2800" s="283"/>
      <c r="AE2800" s="19"/>
      <c r="AF2800" s="19"/>
      <c r="AG2800"/>
      <c r="AH2800"/>
    </row>
    <row r="2801" spans="2:34">
      <c r="B2801"/>
      <c r="C2801"/>
      <c r="D2801" s="19"/>
      <c r="E2801" s="283"/>
      <c r="AE2801" s="19"/>
      <c r="AF2801" s="19"/>
      <c r="AG2801"/>
      <c r="AH2801"/>
    </row>
    <row r="2802" spans="2:34">
      <c r="B2802"/>
      <c r="C2802"/>
      <c r="D2802" s="19"/>
      <c r="E2802" s="283"/>
      <c r="AE2802" s="19"/>
      <c r="AF2802" s="19"/>
      <c r="AG2802"/>
      <c r="AH2802"/>
    </row>
    <row r="2803" spans="2:34">
      <c r="B2803"/>
      <c r="C2803"/>
      <c r="D2803" s="19"/>
      <c r="E2803" s="283"/>
      <c r="AE2803" s="19"/>
      <c r="AF2803" s="19"/>
      <c r="AG2803"/>
      <c r="AH2803"/>
    </row>
    <row r="2804" spans="2:34">
      <c r="B2804"/>
      <c r="C2804"/>
      <c r="D2804" s="19"/>
      <c r="E2804" s="283"/>
      <c r="AE2804" s="19"/>
      <c r="AF2804" s="19"/>
      <c r="AG2804"/>
      <c r="AH2804"/>
    </row>
    <row r="2805" spans="2:34">
      <c r="B2805"/>
      <c r="C2805"/>
      <c r="D2805" s="19"/>
      <c r="E2805" s="283"/>
      <c r="AE2805" s="19"/>
      <c r="AF2805" s="19"/>
      <c r="AG2805"/>
      <c r="AH2805"/>
    </row>
    <row r="2806" spans="2:34">
      <c r="B2806"/>
      <c r="C2806"/>
      <c r="D2806" s="19"/>
      <c r="E2806" s="283"/>
      <c r="AE2806" s="19"/>
      <c r="AF2806" s="19"/>
      <c r="AG2806"/>
      <c r="AH2806"/>
    </row>
    <row r="2807" spans="2:34">
      <c r="B2807"/>
      <c r="C2807"/>
      <c r="D2807" s="19"/>
      <c r="E2807" s="283"/>
      <c r="AE2807" s="19"/>
      <c r="AF2807" s="19"/>
      <c r="AG2807"/>
      <c r="AH2807"/>
    </row>
    <row r="2808" spans="2:34">
      <c r="B2808"/>
      <c r="C2808"/>
      <c r="D2808" s="19"/>
      <c r="E2808" s="283"/>
      <c r="AE2808" s="19"/>
      <c r="AF2808" s="19"/>
      <c r="AG2808"/>
      <c r="AH2808"/>
    </row>
    <row r="2809" spans="2:34">
      <c r="B2809"/>
      <c r="C2809"/>
      <c r="D2809" s="19"/>
      <c r="E2809" s="283"/>
      <c r="AE2809" s="19"/>
      <c r="AF2809" s="19"/>
      <c r="AG2809"/>
      <c r="AH2809"/>
    </row>
    <row r="2810" spans="2:34">
      <c r="B2810"/>
      <c r="C2810"/>
      <c r="D2810" s="19"/>
      <c r="E2810" s="283"/>
      <c r="AE2810" s="19"/>
      <c r="AF2810" s="19"/>
      <c r="AG2810"/>
      <c r="AH2810"/>
    </row>
    <row r="2811" spans="2:34">
      <c r="B2811"/>
      <c r="C2811"/>
      <c r="D2811" s="19"/>
      <c r="E2811" s="283"/>
      <c r="AE2811" s="19"/>
      <c r="AF2811" s="19"/>
      <c r="AG2811"/>
      <c r="AH2811"/>
    </row>
    <row r="2812" spans="2:34">
      <c r="B2812"/>
      <c r="C2812"/>
      <c r="D2812" s="19"/>
      <c r="E2812" s="283"/>
      <c r="AE2812" s="19"/>
      <c r="AF2812" s="19"/>
      <c r="AG2812"/>
      <c r="AH2812"/>
    </row>
    <row r="2813" spans="2:34">
      <c r="B2813"/>
      <c r="C2813"/>
      <c r="D2813" s="19"/>
      <c r="E2813" s="283"/>
      <c r="AE2813" s="19"/>
      <c r="AF2813" s="19"/>
      <c r="AG2813"/>
      <c r="AH2813"/>
    </row>
    <row r="2814" spans="2:34">
      <c r="B2814"/>
      <c r="C2814"/>
      <c r="D2814" s="19"/>
      <c r="E2814" s="283"/>
      <c r="AE2814" s="19"/>
      <c r="AF2814" s="19"/>
      <c r="AG2814"/>
      <c r="AH2814"/>
    </row>
    <row r="2815" spans="2:34">
      <c r="B2815"/>
      <c r="C2815"/>
      <c r="D2815" s="19"/>
      <c r="E2815" s="283"/>
      <c r="AE2815" s="19"/>
      <c r="AF2815" s="19"/>
      <c r="AG2815"/>
      <c r="AH2815"/>
    </row>
    <row r="2816" spans="2:34">
      <c r="B2816"/>
      <c r="C2816"/>
      <c r="D2816" s="19"/>
      <c r="E2816" s="283"/>
      <c r="AE2816" s="19"/>
      <c r="AF2816" s="19"/>
      <c r="AG2816"/>
      <c r="AH2816"/>
    </row>
    <row r="2817" spans="2:34">
      <c r="B2817"/>
      <c r="C2817"/>
      <c r="D2817" s="19"/>
      <c r="E2817" s="283"/>
      <c r="AE2817" s="19"/>
      <c r="AF2817" s="19"/>
      <c r="AG2817"/>
      <c r="AH2817"/>
    </row>
    <row r="2818" spans="2:34">
      <c r="B2818"/>
      <c r="C2818"/>
      <c r="D2818" s="19"/>
      <c r="E2818" s="283"/>
      <c r="AE2818" s="19"/>
      <c r="AF2818" s="19"/>
      <c r="AG2818"/>
      <c r="AH2818"/>
    </row>
    <row r="2819" spans="2:34">
      <c r="B2819"/>
      <c r="C2819"/>
      <c r="D2819" s="19"/>
      <c r="E2819" s="283"/>
      <c r="AE2819" s="19"/>
      <c r="AF2819" s="19"/>
      <c r="AG2819"/>
      <c r="AH2819"/>
    </row>
    <row r="2820" spans="2:34">
      <c r="B2820"/>
      <c r="C2820"/>
      <c r="D2820" s="19"/>
      <c r="E2820" s="283"/>
      <c r="AE2820" s="19"/>
      <c r="AF2820" s="19"/>
      <c r="AG2820"/>
      <c r="AH2820"/>
    </row>
    <row r="2821" spans="2:34">
      <c r="B2821"/>
      <c r="C2821"/>
      <c r="D2821" s="19"/>
      <c r="E2821" s="283"/>
      <c r="AE2821" s="19"/>
      <c r="AF2821" s="19"/>
      <c r="AG2821"/>
      <c r="AH2821"/>
    </row>
    <row r="2822" spans="2:34">
      <c r="B2822"/>
      <c r="C2822"/>
      <c r="D2822" s="19"/>
      <c r="E2822" s="283"/>
      <c r="AE2822" s="19"/>
      <c r="AF2822" s="19"/>
      <c r="AG2822"/>
      <c r="AH2822"/>
    </row>
    <row r="2823" spans="2:34">
      <c r="B2823"/>
      <c r="C2823"/>
      <c r="D2823" s="19"/>
      <c r="E2823" s="283"/>
      <c r="AE2823" s="19"/>
      <c r="AF2823" s="19"/>
      <c r="AG2823"/>
      <c r="AH2823"/>
    </row>
    <row r="2824" spans="2:34">
      <c r="B2824"/>
      <c r="C2824"/>
      <c r="D2824" s="19"/>
      <c r="E2824" s="283"/>
      <c r="AE2824" s="19"/>
      <c r="AF2824" s="19"/>
      <c r="AG2824"/>
      <c r="AH2824"/>
    </row>
    <row r="2825" spans="2:34">
      <c r="B2825"/>
      <c r="C2825"/>
      <c r="D2825" s="19"/>
      <c r="E2825" s="283"/>
      <c r="AE2825" s="19"/>
      <c r="AF2825" s="19"/>
      <c r="AG2825"/>
      <c r="AH2825"/>
    </row>
    <row r="2826" spans="2:34">
      <c r="B2826"/>
      <c r="C2826"/>
      <c r="D2826" s="19"/>
      <c r="E2826" s="283"/>
      <c r="AE2826" s="19"/>
      <c r="AF2826" s="19"/>
      <c r="AG2826"/>
      <c r="AH2826"/>
    </row>
    <row r="2827" spans="2:34">
      <c r="B2827"/>
      <c r="C2827"/>
      <c r="D2827" s="19"/>
      <c r="E2827" s="283"/>
      <c r="AE2827" s="19"/>
      <c r="AF2827" s="19"/>
      <c r="AG2827"/>
      <c r="AH2827"/>
    </row>
    <row r="2828" spans="2:34">
      <c r="B2828"/>
      <c r="C2828"/>
      <c r="D2828" s="19"/>
      <c r="E2828" s="283"/>
      <c r="AE2828" s="19"/>
      <c r="AF2828" s="19"/>
      <c r="AG2828"/>
      <c r="AH2828"/>
    </row>
    <row r="2829" spans="2:34">
      <c r="B2829"/>
      <c r="C2829"/>
      <c r="D2829" s="19"/>
      <c r="E2829" s="283"/>
      <c r="AE2829" s="19"/>
      <c r="AF2829" s="19"/>
      <c r="AG2829"/>
      <c r="AH2829"/>
    </row>
    <row r="2830" spans="2:34">
      <c r="B2830"/>
      <c r="C2830"/>
      <c r="D2830" s="19"/>
      <c r="E2830" s="283"/>
      <c r="AE2830" s="19"/>
      <c r="AF2830" s="19"/>
      <c r="AG2830"/>
      <c r="AH2830"/>
    </row>
    <row r="2831" spans="2:34">
      <c r="B2831"/>
      <c r="C2831"/>
      <c r="D2831" s="19"/>
      <c r="E2831" s="283"/>
      <c r="AE2831" s="19"/>
      <c r="AF2831" s="19"/>
      <c r="AG2831"/>
      <c r="AH2831"/>
    </row>
    <row r="2832" spans="2:34">
      <c r="B2832"/>
      <c r="C2832"/>
      <c r="D2832" s="19"/>
      <c r="E2832" s="283"/>
      <c r="AE2832" s="19"/>
      <c r="AF2832" s="19"/>
      <c r="AG2832"/>
      <c r="AH2832"/>
    </row>
    <row r="2833" spans="2:34">
      <c r="B2833"/>
      <c r="C2833"/>
      <c r="D2833" s="19"/>
      <c r="E2833" s="283"/>
      <c r="AE2833" s="19"/>
      <c r="AF2833" s="19"/>
      <c r="AG2833"/>
      <c r="AH2833"/>
    </row>
    <row r="2834" spans="2:34">
      <c r="B2834"/>
      <c r="C2834"/>
      <c r="D2834" s="19"/>
      <c r="E2834" s="283"/>
      <c r="AE2834" s="19"/>
      <c r="AF2834" s="19"/>
      <c r="AG2834"/>
      <c r="AH2834"/>
    </row>
    <row r="2835" spans="2:34">
      <c r="B2835"/>
      <c r="C2835"/>
      <c r="D2835" s="19"/>
      <c r="E2835" s="283"/>
      <c r="AE2835" s="19"/>
      <c r="AF2835" s="19"/>
      <c r="AG2835"/>
      <c r="AH2835"/>
    </row>
    <row r="2836" spans="2:34">
      <c r="B2836"/>
      <c r="C2836"/>
      <c r="D2836" s="19"/>
      <c r="E2836" s="283"/>
      <c r="AE2836" s="19"/>
      <c r="AF2836" s="19"/>
      <c r="AG2836"/>
      <c r="AH2836"/>
    </row>
    <row r="2837" spans="2:34">
      <c r="B2837"/>
      <c r="C2837"/>
      <c r="D2837" s="19"/>
      <c r="E2837" s="283"/>
      <c r="AE2837" s="19"/>
      <c r="AF2837" s="19"/>
      <c r="AG2837"/>
      <c r="AH2837"/>
    </row>
    <row r="2838" spans="2:34">
      <c r="B2838"/>
      <c r="C2838"/>
      <c r="D2838" s="19"/>
      <c r="E2838" s="283"/>
      <c r="AE2838" s="19"/>
      <c r="AF2838" s="19"/>
      <c r="AG2838"/>
      <c r="AH2838"/>
    </row>
    <row r="2839" spans="2:34">
      <c r="B2839"/>
      <c r="C2839"/>
      <c r="D2839" s="19"/>
      <c r="E2839" s="283"/>
      <c r="AE2839" s="19"/>
      <c r="AF2839" s="19"/>
      <c r="AG2839"/>
      <c r="AH2839"/>
    </row>
    <row r="2840" spans="2:34">
      <c r="B2840"/>
      <c r="C2840"/>
      <c r="D2840" s="19"/>
      <c r="E2840" s="283"/>
      <c r="AE2840" s="19"/>
      <c r="AF2840" s="19"/>
      <c r="AG2840"/>
      <c r="AH2840"/>
    </row>
    <row r="2841" spans="2:34">
      <c r="B2841"/>
      <c r="C2841"/>
      <c r="D2841" s="19"/>
      <c r="E2841" s="283"/>
      <c r="AE2841" s="19"/>
      <c r="AF2841" s="19"/>
      <c r="AG2841"/>
      <c r="AH2841"/>
    </row>
    <row r="2842" spans="2:34">
      <c r="B2842"/>
      <c r="C2842"/>
      <c r="D2842" s="19"/>
      <c r="E2842" s="283"/>
      <c r="AE2842" s="19"/>
      <c r="AF2842" s="19"/>
      <c r="AG2842"/>
      <c r="AH2842"/>
    </row>
    <row r="2843" spans="2:34">
      <c r="B2843"/>
      <c r="C2843"/>
      <c r="D2843" s="19"/>
      <c r="E2843" s="283"/>
      <c r="AE2843" s="19"/>
      <c r="AF2843" s="19"/>
      <c r="AG2843"/>
      <c r="AH2843"/>
    </row>
    <row r="2844" spans="2:34">
      <c r="B2844"/>
      <c r="C2844"/>
      <c r="D2844" s="19"/>
      <c r="E2844" s="283"/>
      <c r="AE2844" s="19"/>
      <c r="AF2844" s="19"/>
      <c r="AG2844"/>
      <c r="AH2844"/>
    </row>
    <row r="2845" spans="2:34">
      <c r="B2845"/>
      <c r="C2845"/>
      <c r="D2845" s="19"/>
      <c r="E2845" s="283"/>
      <c r="AE2845" s="19"/>
      <c r="AF2845" s="19"/>
      <c r="AG2845"/>
      <c r="AH2845"/>
    </row>
    <row r="2846" spans="2:34">
      <c r="B2846"/>
      <c r="C2846"/>
      <c r="D2846" s="19"/>
      <c r="E2846" s="283"/>
      <c r="AE2846" s="19"/>
      <c r="AF2846" s="19"/>
      <c r="AG2846"/>
      <c r="AH2846"/>
    </row>
    <row r="2847" spans="2:34">
      <c r="B2847"/>
      <c r="C2847"/>
      <c r="D2847" s="19"/>
      <c r="E2847" s="283"/>
      <c r="AE2847" s="19"/>
      <c r="AF2847" s="19"/>
      <c r="AG2847"/>
      <c r="AH2847"/>
    </row>
    <row r="2848" spans="2:34">
      <c r="B2848"/>
      <c r="C2848"/>
      <c r="D2848" s="19"/>
      <c r="E2848" s="283"/>
      <c r="AE2848" s="19"/>
      <c r="AF2848" s="19"/>
      <c r="AG2848"/>
      <c r="AH2848"/>
    </row>
    <row r="2849" spans="2:34">
      <c r="B2849"/>
      <c r="C2849"/>
      <c r="D2849" s="19"/>
      <c r="E2849" s="283"/>
      <c r="AE2849" s="19"/>
      <c r="AF2849" s="19"/>
      <c r="AG2849"/>
      <c r="AH2849"/>
    </row>
    <row r="2850" spans="2:34">
      <c r="B2850"/>
      <c r="C2850"/>
      <c r="D2850" s="19"/>
      <c r="E2850" s="283"/>
      <c r="AE2850" s="19"/>
      <c r="AF2850" s="19"/>
      <c r="AG2850"/>
      <c r="AH2850"/>
    </row>
    <row r="2851" spans="2:34">
      <c r="B2851"/>
      <c r="C2851"/>
      <c r="D2851" s="19"/>
      <c r="E2851" s="283"/>
      <c r="AE2851" s="19"/>
      <c r="AF2851" s="19"/>
      <c r="AG2851"/>
      <c r="AH2851"/>
    </row>
    <row r="2852" spans="2:34">
      <c r="B2852"/>
      <c r="C2852"/>
      <c r="D2852" s="19"/>
      <c r="E2852" s="283"/>
      <c r="AE2852" s="19"/>
      <c r="AF2852" s="19"/>
      <c r="AG2852"/>
      <c r="AH2852"/>
    </row>
    <row r="2853" spans="2:34">
      <c r="B2853"/>
      <c r="C2853"/>
      <c r="D2853" s="19"/>
      <c r="E2853" s="283"/>
      <c r="AE2853" s="19"/>
      <c r="AF2853" s="19"/>
      <c r="AG2853"/>
      <c r="AH2853"/>
    </row>
    <row r="2854" spans="2:34">
      <c r="B2854"/>
      <c r="C2854"/>
      <c r="D2854" s="19"/>
      <c r="E2854" s="283"/>
      <c r="AE2854" s="19"/>
      <c r="AF2854" s="19"/>
      <c r="AG2854"/>
      <c r="AH2854"/>
    </row>
    <row r="2855" spans="2:34">
      <c r="B2855"/>
      <c r="C2855"/>
      <c r="D2855" s="19"/>
      <c r="E2855" s="283"/>
      <c r="AE2855" s="19"/>
      <c r="AF2855" s="19"/>
      <c r="AG2855"/>
      <c r="AH2855"/>
    </row>
    <row r="2856" spans="2:34">
      <c r="B2856"/>
      <c r="C2856"/>
      <c r="D2856" s="19"/>
      <c r="E2856" s="283"/>
      <c r="AE2856" s="19"/>
      <c r="AF2856" s="19"/>
      <c r="AG2856"/>
      <c r="AH2856"/>
    </row>
    <row r="2857" spans="2:34">
      <c r="B2857"/>
      <c r="C2857"/>
      <c r="D2857" s="19"/>
      <c r="E2857" s="283"/>
      <c r="AE2857" s="19"/>
      <c r="AF2857" s="19"/>
      <c r="AG2857"/>
      <c r="AH2857"/>
    </row>
    <row r="2858" spans="2:34">
      <c r="B2858"/>
      <c r="C2858"/>
      <c r="D2858" s="19"/>
      <c r="E2858" s="283"/>
      <c r="AE2858" s="19"/>
      <c r="AF2858" s="19"/>
      <c r="AG2858"/>
      <c r="AH2858"/>
    </row>
    <row r="2859" spans="2:34">
      <c r="B2859"/>
      <c r="C2859"/>
      <c r="D2859" s="19"/>
      <c r="E2859" s="283"/>
      <c r="AE2859" s="19"/>
      <c r="AF2859" s="19"/>
      <c r="AG2859"/>
      <c r="AH2859"/>
    </row>
    <row r="2860" spans="2:34">
      <c r="B2860"/>
      <c r="C2860"/>
      <c r="D2860" s="19"/>
      <c r="E2860" s="283"/>
      <c r="AE2860" s="19"/>
      <c r="AF2860" s="19"/>
      <c r="AG2860"/>
      <c r="AH2860"/>
    </row>
    <row r="2861" spans="2:34">
      <c r="B2861"/>
      <c r="C2861"/>
      <c r="D2861" s="19"/>
      <c r="E2861" s="283"/>
      <c r="AE2861" s="19"/>
      <c r="AF2861" s="19"/>
      <c r="AG2861"/>
      <c r="AH2861"/>
    </row>
    <row r="2862" spans="2:34">
      <c r="B2862"/>
      <c r="C2862"/>
      <c r="D2862" s="19"/>
      <c r="E2862" s="283"/>
      <c r="AE2862" s="19"/>
      <c r="AF2862" s="19"/>
      <c r="AG2862"/>
      <c r="AH2862"/>
    </row>
    <row r="2863" spans="2:34">
      <c r="B2863"/>
      <c r="C2863"/>
      <c r="D2863" s="19"/>
      <c r="E2863" s="283"/>
      <c r="AE2863" s="19"/>
      <c r="AF2863" s="19"/>
      <c r="AG2863"/>
      <c r="AH2863"/>
    </row>
    <row r="2864" spans="2:34">
      <c r="B2864"/>
      <c r="C2864"/>
      <c r="D2864" s="19"/>
      <c r="E2864" s="283"/>
      <c r="AE2864" s="19"/>
      <c r="AF2864" s="19"/>
      <c r="AG2864"/>
      <c r="AH2864"/>
    </row>
    <row r="2865" spans="2:34">
      <c r="B2865"/>
      <c r="C2865"/>
      <c r="D2865" s="19"/>
      <c r="E2865" s="283"/>
      <c r="AE2865" s="19"/>
      <c r="AF2865" s="19"/>
      <c r="AG2865"/>
      <c r="AH2865"/>
    </row>
    <row r="2866" spans="2:34">
      <c r="B2866"/>
      <c r="C2866"/>
      <c r="D2866" s="19"/>
      <c r="E2866" s="283"/>
      <c r="AE2866" s="19"/>
      <c r="AF2866" s="19"/>
      <c r="AG2866"/>
      <c r="AH2866"/>
    </row>
    <row r="2867" spans="2:34">
      <c r="B2867"/>
      <c r="C2867"/>
      <c r="D2867" s="19"/>
      <c r="E2867" s="283"/>
      <c r="AE2867" s="19"/>
      <c r="AF2867" s="19"/>
      <c r="AG2867"/>
      <c r="AH2867"/>
    </row>
    <row r="2868" spans="2:34">
      <c r="B2868"/>
      <c r="C2868"/>
      <c r="D2868" s="19"/>
      <c r="E2868" s="283"/>
      <c r="AE2868" s="19"/>
      <c r="AF2868" s="19"/>
      <c r="AG2868"/>
      <c r="AH2868"/>
    </row>
    <row r="2869" spans="2:34">
      <c r="B2869"/>
      <c r="C2869"/>
      <c r="D2869" s="19"/>
      <c r="E2869" s="283"/>
      <c r="AE2869" s="19"/>
      <c r="AF2869" s="19"/>
      <c r="AG2869"/>
      <c r="AH2869"/>
    </row>
    <row r="2870" spans="2:34">
      <c r="B2870"/>
      <c r="C2870"/>
      <c r="D2870" s="19"/>
      <c r="E2870" s="283"/>
      <c r="AE2870" s="19"/>
      <c r="AF2870" s="19"/>
      <c r="AG2870"/>
      <c r="AH2870"/>
    </row>
    <row r="2871" spans="2:34">
      <c r="B2871"/>
      <c r="C2871"/>
      <c r="D2871" s="19"/>
      <c r="E2871" s="283"/>
      <c r="AE2871" s="19"/>
      <c r="AF2871" s="19"/>
      <c r="AG2871"/>
      <c r="AH2871"/>
    </row>
    <row r="2872" spans="2:34">
      <c r="B2872"/>
      <c r="C2872"/>
      <c r="D2872" s="19"/>
      <c r="E2872" s="283"/>
      <c r="AE2872" s="19"/>
      <c r="AF2872" s="19"/>
      <c r="AG2872"/>
      <c r="AH2872"/>
    </row>
    <row r="2873" spans="2:34">
      <c r="B2873"/>
      <c r="C2873"/>
      <c r="D2873" s="19"/>
      <c r="E2873" s="283"/>
      <c r="AE2873" s="19"/>
      <c r="AF2873" s="19"/>
      <c r="AG2873"/>
      <c r="AH2873"/>
    </row>
    <row r="2874" spans="2:34">
      <c r="B2874"/>
      <c r="C2874"/>
      <c r="D2874" s="19"/>
      <c r="E2874" s="283"/>
      <c r="AE2874" s="19"/>
      <c r="AF2874" s="19"/>
      <c r="AG2874"/>
      <c r="AH2874"/>
    </row>
    <row r="2875" spans="2:34">
      <c r="B2875"/>
      <c r="C2875"/>
      <c r="D2875" s="19"/>
      <c r="E2875" s="283"/>
      <c r="AE2875" s="19"/>
      <c r="AF2875" s="19"/>
      <c r="AG2875"/>
      <c r="AH2875"/>
    </row>
    <row r="2876" spans="2:34">
      <c r="B2876"/>
      <c r="C2876"/>
      <c r="D2876" s="19"/>
      <c r="E2876" s="283"/>
      <c r="AE2876" s="19"/>
      <c r="AF2876" s="19"/>
      <c r="AG2876"/>
      <c r="AH2876"/>
    </row>
    <row r="2877" spans="2:34">
      <c r="B2877"/>
      <c r="C2877"/>
      <c r="D2877" s="19"/>
      <c r="E2877" s="283"/>
      <c r="AE2877" s="19"/>
      <c r="AF2877" s="19"/>
      <c r="AG2877"/>
      <c r="AH2877"/>
    </row>
    <row r="2878" spans="2:34">
      <c r="B2878"/>
      <c r="C2878"/>
      <c r="D2878" s="19"/>
      <c r="E2878" s="283"/>
      <c r="AE2878" s="19"/>
      <c r="AF2878" s="19"/>
      <c r="AG2878"/>
      <c r="AH2878"/>
    </row>
    <row r="2879" spans="2:34">
      <c r="B2879"/>
      <c r="C2879"/>
      <c r="D2879" s="19"/>
      <c r="E2879" s="283"/>
      <c r="AE2879" s="19"/>
      <c r="AF2879" s="19"/>
      <c r="AG2879"/>
      <c r="AH2879"/>
    </row>
    <row r="2880" spans="2:34">
      <c r="B2880"/>
      <c r="C2880"/>
      <c r="D2880" s="19"/>
      <c r="E2880" s="283"/>
      <c r="AE2880" s="19"/>
      <c r="AF2880" s="19"/>
      <c r="AG2880"/>
      <c r="AH2880"/>
    </row>
    <row r="2881" spans="2:34">
      <c r="B2881"/>
      <c r="C2881"/>
      <c r="D2881" s="19"/>
      <c r="E2881" s="283"/>
      <c r="AE2881" s="19"/>
      <c r="AF2881" s="19"/>
      <c r="AG2881"/>
      <c r="AH2881"/>
    </row>
    <row r="2882" spans="2:34">
      <c r="B2882"/>
      <c r="C2882"/>
      <c r="D2882" s="19"/>
      <c r="E2882" s="283"/>
      <c r="AE2882" s="19"/>
      <c r="AF2882" s="19"/>
      <c r="AG2882"/>
      <c r="AH2882"/>
    </row>
    <row r="2883" spans="2:34">
      <c r="B2883"/>
      <c r="C2883"/>
      <c r="D2883" s="19"/>
      <c r="E2883" s="283"/>
      <c r="AE2883" s="19"/>
      <c r="AF2883" s="19"/>
      <c r="AG2883"/>
      <c r="AH2883"/>
    </row>
    <row r="2884" spans="2:34">
      <c r="B2884"/>
      <c r="C2884"/>
      <c r="D2884" s="19"/>
      <c r="E2884" s="283"/>
      <c r="AE2884" s="19"/>
      <c r="AF2884" s="19"/>
      <c r="AG2884"/>
      <c r="AH2884"/>
    </row>
    <row r="2885" spans="2:34">
      <c r="B2885"/>
      <c r="C2885"/>
      <c r="D2885" s="19"/>
      <c r="E2885" s="283"/>
      <c r="AE2885" s="19"/>
      <c r="AF2885" s="19"/>
      <c r="AG2885"/>
      <c r="AH2885"/>
    </row>
    <row r="2886" spans="2:34">
      <c r="B2886"/>
      <c r="C2886"/>
      <c r="D2886" s="19"/>
      <c r="E2886" s="283"/>
      <c r="AE2886" s="19"/>
      <c r="AF2886" s="19"/>
      <c r="AG2886"/>
      <c r="AH2886"/>
    </row>
    <row r="2887" spans="2:34">
      <c r="B2887"/>
      <c r="C2887"/>
      <c r="D2887" s="19"/>
      <c r="E2887" s="283"/>
      <c r="AE2887" s="19"/>
      <c r="AF2887" s="19"/>
      <c r="AG2887"/>
      <c r="AH2887"/>
    </row>
    <row r="2888" spans="2:34">
      <c r="B2888"/>
      <c r="C2888"/>
      <c r="D2888" s="19"/>
      <c r="E2888" s="283"/>
      <c r="AE2888" s="19"/>
      <c r="AF2888" s="19"/>
      <c r="AG2888"/>
      <c r="AH2888"/>
    </row>
    <row r="2889" spans="2:34">
      <c r="B2889"/>
      <c r="C2889"/>
      <c r="D2889" s="19"/>
      <c r="E2889" s="283"/>
      <c r="AE2889" s="19"/>
      <c r="AF2889" s="19"/>
      <c r="AG2889"/>
      <c r="AH2889"/>
    </row>
    <row r="2890" spans="2:34">
      <c r="B2890"/>
      <c r="C2890"/>
      <c r="D2890" s="19"/>
      <c r="E2890" s="283"/>
      <c r="AE2890" s="19"/>
      <c r="AF2890" s="19"/>
      <c r="AG2890"/>
      <c r="AH2890"/>
    </row>
    <row r="2891" spans="2:34">
      <c r="B2891"/>
      <c r="C2891"/>
      <c r="D2891" s="19"/>
      <c r="E2891" s="283"/>
      <c r="AE2891" s="19"/>
      <c r="AF2891" s="19"/>
      <c r="AG2891"/>
      <c r="AH2891"/>
    </row>
    <row r="2892" spans="2:34">
      <c r="B2892"/>
      <c r="C2892"/>
      <c r="D2892" s="19"/>
      <c r="E2892" s="283"/>
      <c r="AE2892" s="19"/>
      <c r="AF2892" s="19"/>
      <c r="AG2892"/>
      <c r="AH2892"/>
    </row>
    <row r="2893" spans="2:34">
      <c r="B2893"/>
      <c r="C2893"/>
      <c r="D2893" s="19"/>
      <c r="E2893" s="283"/>
      <c r="AE2893" s="19"/>
      <c r="AF2893" s="19"/>
      <c r="AG2893"/>
      <c r="AH2893"/>
    </row>
    <row r="2894" spans="2:34">
      <c r="B2894"/>
      <c r="C2894"/>
      <c r="D2894" s="19"/>
      <c r="E2894" s="283"/>
      <c r="AE2894" s="19"/>
      <c r="AF2894" s="19"/>
      <c r="AG2894"/>
      <c r="AH2894"/>
    </row>
    <row r="2895" spans="2:34">
      <c r="B2895"/>
      <c r="C2895"/>
      <c r="D2895" s="19"/>
      <c r="E2895" s="283"/>
      <c r="AE2895" s="19"/>
      <c r="AF2895" s="19"/>
      <c r="AG2895"/>
      <c r="AH2895"/>
    </row>
    <row r="2896" spans="2:34">
      <c r="B2896"/>
      <c r="C2896"/>
      <c r="D2896" s="19"/>
      <c r="E2896" s="283"/>
      <c r="AE2896" s="19"/>
      <c r="AF2896" s="19"/>
      <c r="AG2896"/>
      <c r="AH2896"/>
    </row>
    <row r="2897" spans="2:34">
      <c r="B2897"/>
      <c r="C2897"/>
      <c r="D2897" s="19"/>
      <c r="E2897" s="283"/>
      <c r="AE2897" s="19"/>
      <c r="AF2897" s="19"/>
      <c r="AG2897"/>
      <c r="AH2897"/>
    </row>
    <row r="2898" spans="2:34">
      <c r="B2898"/>
      <c r="C2898"/>
      <c r="D2898" s="19"/>
      <c r="E2898" s="283"/>
      <c r="AE2898" s="19"/>
      <c r="AF2898" s="19"/>
      <c r="AG2898"/>
      <c r="AH2898"/>
    </row>
    <row r="2899" spans="2:34">
      <c r="B2899"/>
      <c r="C2899"/>
      <c r="D2899" s="19"/>
      <c r="E2899" s="283"/>
      <c r="AE2899" s="19"/>
      <c r="AF2899" s="19"/>
      <c r="AG2899"/>
      <c r="AH2899"/>
    </row>
    <row r="2900" spans="2:34">
      <c r="B2900"/>
      <c r="C2900"/>
      <c r="D2900" s="19"/>
      <c r="E2900" s="283"/>
      <c r="AE2900" s="19"/>
      <c r="AF2900" s="19"/>
      <c r="AG2900"/>
      <c r="AH2900"/>
    </row>
    <row r="2901" spans="2:34">
      <c r="B2901"/>
      <c r="C2901"/>
      <c r="D2901" s="19"/>
      <c r="E2901" s="283"/>
      <c r="AE2901" s="19"/>
      <c r="AF2901" s="19"/>
      <c r="AG2901"/>
      <c r="AH2901"/>
    </row>
    <row r="2902" spans="2:34">
      <c r="B2902"/>
      <c r="C2902"/>
      <c r="D2902" s="19"/>
      <c r="E2902" s="283"/>
      <c r="AE2902" s="19"/>
      <c r="AF2902" s="19"/>
      <c r="AG2902"/>
      <c r="AH2902"/>
    </row>
    <row r="2903" spans="2:34">
      <c r="B2903"/>
      <c r="C2903"/>
      <c r="D2903" s="19"/>
      <c r="E2903" s="283"/>
      <c r="AE2903" s="19"/>
      <c r="AF2903" s="19"/>
      <c r="AG2903"/>
      <c r="AH2903"/>
    </row>
    <row r="2904" spans="2:34">
      <c r="B2904"/>
      <c r="C2904"/>
      <c r="D2904" s="19"/>
      <c r="E2904" s="283"/>
      <c r="AE2904" s="19"/>
      <c r="AF2904" s="19"/>
      <c r="AG2904"/>
      <c r="AH2904"/>
    </row>
    <row r="2905" spans="2:34">
      <c r="B2905"/>
      <c r="C2905"/>
      <c r="D2905" s="19"/>
      <c r="E2905" s="283"/>
      <c r="AE2905" s="19"/>
      <c r="AF2905" s="19"/>
      <c r="AG2905"/>
      <c r="AH2905"/>
    </row>
    <row r="2906" spans="2:34">
      <c r="B2906"/>
      <c r="C2906"/>
      <c r="D2906" s="19"/>
      <c r="E2906" s="283"/>
      <c r="AE2906" s="19"/>
      <c r="AF2906" s="19"/>
      <c r="AG2906"/>
      <c r="AH2906"/>
    </row>
    <row r="2907" spans="2:34">
      <c r="B2907"/>
      <c r="C2907"/>
      <c r="D2907" s="19"/>
      <c r="E2907" s="283"/>
      <c r="AE2907" s="19"/>
      <c r="AF2907" s="19"/>
      <c r="AG2907"/>
      <c r="AH2907"/>
    </row>
    <row r="2908" spans="2:34">
      <c r="B2908"/>
      <c r="C2908"/>
      <c r="D2908" s="19"/>
      <c r="E2908" s="283"/>
      <c r="AE2908" s="19"/>
      <c r="AF2908" s="19"/>
      <c r="AG2908"/>
      <c r="AH2908"/>
    </row>
    <row r="2909" spans="2:34">
      <c r="B2909"/>
      <c r="C2909"/>
      <c r="D2909" s="19"/>
      <c r="E2909" s="283"/>
      <c r="AE2909" s="19"/>
      <c r="AF2909" s="19"/>
      <c r="AG2909"/>
      <c r="AH2909"/>
    </row>
    <row r="2910" spans="2:34">
      <c r="B2910"/>
      <c r="C2910"/>
      <c r="D2910" s="19"/>
      <c r="E2910" s="283"/>
      <c r="AE2910" s="19"/>
      <c r="AF2910" s="19"/>
      <c r="AG2910"/>
      <c r="AH2910"/>
    </row>
    <row r="2911" spans="2:34">
      <c r="B2911"/>
      <c r="C2911"/>
      <c r="D2911" s="19"/>
      <c r="E2911" s="283"/>
      <c r="AE2911" s="19"/>
      <c r="AF2911" s="19"/>
      <c r="AG2911"/>
      <c r="AH2911"/>
    </row>
    <row r="2912" spans="2:34">
      <c r="B2912"/>
      <c r="C2912"/>
      <c r="D2912" s="19"/>
      <c r="E2912" s="283"/>
      <c r="AE2912" s="19"/>
      <c r="AF2912" s="19"/>
      <c r="AG2912"/>
      <c r="AH2912"/>
    </row>
    <row r="2913" spans="2:34">
      <c r="B2913"/>
      <c r="C2913"/>
      <c r="D2913" s="19"/>
      <c r="E2913" s="283"/>
      <c r="AE2913" s="19"/>
      <c r="AF2913" s="19"/>
      <c r="AG2913"/>
      <c r="AH2913"/>
    </row>
    <row r="2914" spans="2:34">
      <c r="B2914"/>
      <c r="C2914"/>
      <c r="D2914" s="19"/>
      <c r="E2914" s="283"/>
      <c r="AE2914" s="19"/>
      <c r="AF2914" s="19"/>
      <c r="AG2914"/>
      <c r="AH2914"/>
    </row>
    <row r="2915" spans="2:34">
      <c r="B2915"/>
      <c r="C2915"/>
      <c r="D2915" s="19"/>
      <c r="E2915" s="283"/>
      <c r="AE2915" s="19"/>
      <c r="AF2915" s="19"/>
      <c r="AG2915"/>
      <c r="AH2915"/>
    </row>
    <row r="2916" spans="2:34">
      <c r="B2916"/>
      <c r="C2916"/>
      <c r="D2916" s="19"/>
      <c r="E2916" s="283"/>
      <c r="AE2916" s="19"/>
      <c r="AF2916" s="19"/>
      <c r="AG2916"/>
      <c r="AH2916"/>
    </row>
    <row r="2917" spans="2:34">
      <c r="B2917"/>
      <c r="C2917"/>
      <c r="D2917" s="19"/>
      <c r="E2917" s="283"/>
      <c r="AE2917" s="19"/>
      <c r="AF2917" s="19"/>
      <c r="AG2917"/>
      <c r="AH2917"/>
    </row>
    <row r="2918" spans="2:34">
      <c r="B2918"/>
      <c r="C2918"/>
      <c r="D2918" s="19"/>
      <c r="E2918" s="283"/>
      <c r="AE2918" s="19"/>
      <c r="AF2918" s="19"/>
      <c r="AG2918"/>
      <c r="AH2918"/>
    </row>
    <row r="2919" spans="2:34">
      <c r="B2919"/>
      <c r="C2919"/>
      <c r="D2919" s="19"/>
      <c r="E2919" s="283"/>
      <c r="AE2919" s="19"/>
      <c r="AF2919" s="19"/>
      <c r="AG2919"/>
      <c r="AH2919"/>
    </row>
    <row r="2920" spans="2:34">
      <c r="B2920"/>
      <c r="C2920"/>
      <c r="D2920" s="19"/>
      <c r="E2920" s="283"/>
      <c r="AE2920" s="19"/>
      <c r="AF2920" s="19"/>
      <c r="AG2920"/>
      <c r="AH2920"/>
    </row>
    <row r="2921" spans="2:34">
      <c r="B2921"/>
      <c r="C2921"/>
      <c r="D2921" s="19"/>
      <c r="E2921" s="283"/>
      <c r="AE2921" s="19"/>
      <c r="AF2921" s="19"/>
      <c r="AG2921"/>
      <c r="AH2921"/>
    </row>
    <row r="2922" spans="2:34">
      <c r="B2922"/>
      <c r="C2922"/>
      <c r="D2922" s="19"/>
      <c r="E2922" s="283"/>
      <c r="AE2922" s="19"/>
      <c r="AF2922" s="19"/>
      <c r="AG2922"/>
      <c r="AH2922"/>
    </row>
    <row r="2923" spans="2:34">
      <c r="B2923"/>
      <c r="C2923"/>
      <c r="D2923" s="19"/>
      <c r="E2923" s="283"/>
      <c r="AE2923" s="19"/>
      <c r="AF2923" s="19"/>
      <c r="AG2923"/>
      <c r="AH2923"/>
    </row>
    <row r="2924" spans="2:34">
      <c r="B2924"/>
      <c r="C2924"/>
      <c r="D2924" s="19"/>
      <c r="E2924" s="283"/>
      <c r="AE2924" s="19"/>
      <c r="AF2924" s="19"/>
      <c r="AG2924"/>
      <c r="AH2924"/>
    </row>
    <row r="2925" spans="2:34">
      <c r="B2925"/>
      <c r="C2925"/>
      <c r="D2925" s="19"/>
      <c r="E2925" s="283"/>
      <c r="AE2925" s="19"/>
      <c r="AF2925" s="19"/>
      <c r="AG2925"/>
      <c r="AH2925"/>
    </row>
    <row r="2926" spans="2:34">
      <c r="B2926"/>
      <c r="C2926"/>
      <c r="D2926" s="19"/>
      <c r="E2926" s="283"/>
      <c r="AE2926" s="19"/>
      <c r="AF2926" s="19"/>
      <c r="AG2926"/>
      <c r="AH2926"/>
    </row>
    <row r="2927" spans="2:34">
      <c r="B2927"/>
      <c r="C2927"/>
      <c r="D2927" s="19"/>
      <c r="E2927" s="283"/>
      <c r="AE2927" s="19"/>
      <c r="AF2927" s="19"/>
      <c r="AG2927"/>
      <c r="AH2927"/>
    </row>
    <row r="2928" spans="2:34">
      <c r="B2928"/>
      <c r="C2928"/>
      <c r="D2928" s="19"/>
      <c r="E2928" s="283"/>
      <c r="AE2928" s="19"/>
      <c r="AF2928" s="19"/>
      <c r="AG2928"/>
      <c r="AH2928"/>
    </row>
    <row r="2929" spans="2:34">
      <c r="B2929"/>
      <c r="C2929"/>
      <c r="D2929" s="19"/>
      <c r="E2929" s="283"/>
      <c r="AE2929" s="19"/>
      <c r="AF2929" s="19"/>
      <c r="AG2929"/>
      <c r="AH2929"/>
    </row>
    <row r="2930" spans="2:34">
      <c r="B2930"/>
      <c r="C2930"/>
      <c r="D2930" s="19"/>
      <c r="E2930" s="283"/>
      <c r="AE2930" s="19"/>
      <c r="AF2930" s="19"/>
      <c r="AG2930"/>
      <c r="AH2930"/>
    </row>
    <row r="2931" spans="2:34">
      <c r="B2931"/>
      <c r="C2931"/>
      <c r="D2931" s="19"/>
      <c r="E2931" s="283"/>
      <c r="AE2931" s="19"/>
      <c r="AF2931" s="19"/>
      <c r="AG2931"/>
      <c r="AH2931"/>
    </row>
    <row r="2932" spans="2:34">
      <c r="B2932"/>
      <c r="C2932"/>
      <c r="D2932" s="19"/>
      <c r="E2932" s="283"/>
      <c r="AE2932" s="19"/>
      <c r="AF2932" s="19"/>
      <c r="AG2932"/>
      <c r="AH2932"/>
    </row>
    <row r="2933" spans="2:34">
      <c r="B2933"/>
      <c r="C2933"/>
      <c r="D2933" s="19"/>
      <c r="E2933" s="283"/>
      <c r="AE2933" s="19"/>
      <c r="AF2933" s="19"/>
      <c r="AG2933"/>
      <c r="AH2933"/>
    </row>
    <row r="2934" spans="2:34">
      <c r="B2934"/>
      <c r="C2934"/>
      <c r="D2934" s="19"/>
      <c r="E2934" s="283"/>
      <c r="AE2934" s="19"/>
      <c r="AF2934" s="19"/>
      <c r="AG2934"/>
      <c r="AH2934"/>
    </row>
    <row r="2935" spans="2:34">
      <c r="B2935"/>
      <c r="C2935"/>
      <c r="D2935" s="19"/>
      <c r="E2935" s="283"/>
      <c r="AE2935" s="19"/>
      <c r="AF2935" s="19"/>
      <c r="AG2935"/>
      <c r="AH2935"/>
    </row>
    <row r="2936" spans="2:34">
      <c r="B2936"/>
      <c r="C2936"/>
      <c r="D2936" s="19"/>
      <c r="E2936" s="283"/>
      <c r="AE2936" s="19"/>
      <c r="AF2936" s="19"/>
      <c r="AG2936"/>
      <c r="AH2936"/>
    </row>
    <row r="2937" spans="2:34">
      <c r="B2937"/>
      <c r="C2937"/>
      <c r="D2937" s="19"/>
      <c r="E2937" s="283"/>
      <c r="AE2937" s="19"/>
      <c r="AF2937" s="19"/>
      <c r="AG2937"/>
      <c r="AH2937"/>
    </row>
    <row r="2938" spans="2:34">
      <c r="B2938"/>
      <c r="C2938"/>
      <c r="D2938" s="19"/>
      <c r="E2938" s="283"/>
      <c r="AE2938" s="19"/>
      <c r="AF2938" s="19"/>
      <c r="AG2938"/>
      <c r="AH2938"/>
    </row>
    <row r="2939" spans="2:34">
      <c r="B2939"/>
      <c r="C2939"/>
      <c r="D2939" s="19"/>
      <c r="E2939" s="283"/>
      <c r="AE2939" s="19"/>
      <c r="AF2939" s="19"/>
      <c r="AG2939"/>
      <c r="AH2939"/>
    </row>
    <row r="2940" spans="2:34">
      <c r="B2940"/>
      <c r="C2940"/>
      <c r="D2940" s="19"/>
      <c r="E2940" s="283"/>
      <c r="AE2940" s="19"/>
      <c r="AF2940" s="19"/>
      <c r="AG2940"/>
      <c r="AH2940"/>
    </row>
    <row r="2941" spans="2:34">
      <c r="B2941"/>
      <c r="C2941"/>
      <c r="D2941" s="19"/>
      <c r="E2941" s="283"/>
      <c r="AE2941" s="19"/>
      <c r="AF2941" s="19"/>
      <c r="AG2941"/>
      <c r="AH2941"/>
    </row>
    <row r="2942" spans="2:34">
      <c r="B2942"/>
      <c r="C2942"/>
      <c r="D2942" s="19"/>
      <c r="E2942" s="283"/>
      <c r="AE2942" s="19"/>
      <c r="AF2942" s="19"/>
      <c r="AG2942"/>
      <c r="AH2942"/>
    </row>
    <row r="2943" spans="2:34">
      <c r="B2943"/>
      <c r="C2943"/>
      <c r="D2943" s="19"/>
      <c r="E2943" s="283"/>
      <c r="AE2943" s="19"/>
      <c r="AF2943" s="19"/>
      <c r="AG2943"/>
      <c r="AH2943"/>
    </row>
    <row r="2944" spans="2:34">
      <c r="B2944"/>
      <c r="C2944"/>
      <c r="D2944" s="19"/>
      <c r="E2944" s="283"/>
      <c r="AE2944" s="19"/>
      <c r="AF2944" s="19"/>
      <c r="AG2944"/>
      <c r="AH2944"/>
    </row>
    <row r="2945" spans="2:34">
      <c r="B2945"/>
      <c r="C2945"/>
      <c r="D2945" s="19"/>
      <c r="E2945" s="283"/>
      <c r="AE2945" s="19"/>
      <c r="AF2945" s="19"/>
      <c r="AG2945"/>
      <c r="AH2945"/>
    </row>
    <row r="2946" spans="2:34">
      <c r="B2946"/>
      <c r="C2946"/>
      <c r="D2946" s="19"/>
      <c r="E2946" s="283"/>
      <c r="AE2946" s="19"/>
      <c r="AF2946" s="19"/>
      <c r="AG2946"/>
      <c r="AH2946"/>
    </row>
    <row r="2947" spans="2:34">
      <c r="B2947"/>
      <c r="C2947"/>
      <c r="D2947" s="19"/>
      <c r="E2947" s="283"/>
      <c r="AE2947" s="19"/>
      <c r="AF2947" s="19"/>
      <c r="AG2947"/>
      <c r="AH2947"/>
    </row>
    <row r="2948" spans="2:34">
      <c r="B2948"/>
      <c r="C2948"/>
      <c r="D2948" s="19"/>
      <c r="E2948" s="283"/>
      <c r="AE2948" s="19"/>
      <c r="AF2948" s="19"/>
      <c r="AG2948"/>
      <c r="AH2948"/>
    </row>
    <row r="2949" spans="2:34">
      <c r="B2949"/>
      <c r="C2949"/>
      <c r="D2949" s="19"/>
      <c r="E2949" s="283"/>
      <c r="AE2949" s="19"/>
      <c r="AF2949" s="19"/>
      <c r="AG2949"/>
      <c r="AH2949"/>
    </row>
    <row r="2950" spans="2:34">
      <c r="B2950"/>
      <c r="C2950"/>
      <c r="D2950" s="19"/>
      <c r="E2950" s="283"/>
      <c r="AE2950" s="19"/>
      <c r="AF2950" s="19"/>
      <c r="AG2950"/>
      <c r="AH2950"/>
    </row>
    <row r="2951" spans="2:34">
      <c r="B2951"/>
      <c r="C2951"/>
      <c r="D2951" s="19"/>
      <c r="E2951" s="283"/>
      <c r="AE2951" s="19"/>
      <c r="AF2951" s="19"/>
      <c r="AG2951"/>
      <c r="AH2951"/>
    </row>
    <row r="2952" spans="2:34">
      <c r="B2952"/>
      <c r="C2952"/>
      <c r="D2952" s="19"/>
      <c r="E2952" s="283"/>
      <c r="AE2952" s="19"/>
      <c r="AF2952" s="19"/>
      <c r="AG2952"/>
      <c r="AH2952"/>
    </row>
    <row r="2953" spans="2:34">
      <c r="B2953"/>
      <c r="C2953"/>
      <c r="D2953" s="19"/>
      <c r="E2953" s="283"/>
      <c r="AE2953" s="19"/>
      <c r="AF2953" s="19"/>
      <c r="AG2953"/>
      <c r="AH2953"/>
    </row>
    <row r="2954" spans="2:34">
      <c r="B2954"/>
      <c r="C2954"/>
      <c r="D2954" s="19"/>
      <c r="E2954" s="283"/>
      <c r="AE2954" s="19"/>
      <c r="AF2954" s="19"/>
      <c r="AG2954"/>
      <c r="AH2954"/>
    </row>
    <row r="2955" spans="2:34">
      <c r="B2955"/>
      <c r="C2955"/>
      <c r="D2955" s="19"/>
      <c r="E2955" s="283"/>
      <c r="AE2955" s="19"/>
      <c r="AF2955" s="19"/>
      <c r="AG2955"/>
      <c r="AH2955"/>
    </row>
    <row r="2956" spans="2:34">
      <c r="B2956"/>
      <c r="C2956"/>
      <c r="D2956" s="19"/>
      <c r="E2956" s="283"/>
      <c r="AE2956" s="19"/>
      <c r="AF2956" s="19"/>
      <c r="AG2956"/>
      <c r="AH2956"/>
    </row>
    <row r="2957" spans="2:34">
      <c r="B2957"/>
      <c r="C2957"/>
      <c r="D2957" s="19"/>
      <c r="E2957" s="283"/>
      <c r="AE2957" s="19"/>
      <c r="AF2957" s="19"/>
      <c r="AG2957"/>
      <c r="AH2957"/>
    </row>
    <row r="2958" spans="2:34">
      <c r="B2958"/>
      <c r="C2958"/>
      <c r="D2958" s="19"/>
      <c r="E2958" s="283"/>
      <c r="AE2958" s="19"/>
      <c r="AF2958" s="19"/>
      <c r="AG2958"/>
      <c r="AH2958"/>
    </row>
    <row r="2959" spans="2:34">
      <c r="B2959"/>
      <c r="C2959"/>
      <c r="D2959" s="19"/>
      <c r="E2959" s="283"/>
      <c r="AE2959" s="19"/>
      <c r="AF2959" s="19"/>
      <c r="AG2959"/>
      <c r="AH2959"/>
    </row>
    <row r="2960" spans="2:34">
      <c r="B2960"/>
      <c r="C2960"/>
      <c r="D2960" s="19"/>
      <c r="E2960" s="283"/>
      <c r="AE2960" s="19"/>
      <c r="AF2960" s="19"/>
      <c r="AG2960"/>
      <c r="AH2960"/>
    </row>
    <row r="2961" spans="2:34">
      <c r="B2961"/>
      <c r="C2961"/>
      <c r="D2961" s="19"/>
      <c r="E2961" s="283"/>
      <c r="AE2961" s="19"/>
      <c r="AF2961" s="19"/>
      <c r="AG2961"/>
      <c r="AH2961"/>
    </row>
    <row r="2962" spans="2:34">
      <c r="B2962"/>
      <c r="C2962"/>
      <c r="D2962" s="19"/>
      <c r="E2962" s="283"/>
      <c r="AE2962" s="19"/>
      <c r="AF2962" s="19"/>
      <c r="AG2962"/>
      <c r="AH2962"/>
    </row>
    <row r="2963" spans="2:34">
      <c r="B2963"/>
      <c r="C2963"/>
      <c r="D2963" s="19"/>
      <c r="E2963" s="283"/>
      <c r="AE2963" s="19"/>
      <c r="AF2963" s="19"/>
      <c r="AG2963"/>
      <c r="AH2963"/>
    </row>
    <row r="2964" spans="2:34">
      <c r="B2964"/>
      <c r="C2964"/>
      <c r="D2964" s="19"/>
      <c r="E2964" s="283"/>
      <c r="AE2964" s="19"/>
      <c r="AF2964" s="19"/>
      <c r="AG2964"/>
      <c r="AH2964"/>
    </row>
    <row r="2965" spans="2:34">
      <c r="B2965"/>
      <c r="C2965"/>
      <c r="D2965" s="19"/>
      <c r="E2965" s="283"/>
      <c r="AE2965" s="19"/>
      <c r="AF2965" s="19"/>
      <c r="AG2965"/>
      <c r="AH2965"/>
    </row>
    <row r="2966" spans="2:34">
      <c r="B2966"/>
      <c r="C2966"/>
      <c r="D2966" s="19"/>
      <c r="E2966" s="283"/>
      <c r="AE2966" s="19"/>
      <c r="AF2966" s="19"/>
      <c r="AG2966"/>
      <c r="AH2966"/>
    </row>
    <row r="2967" spans="2:34">
      <c r="B2967"/>
      <c r="C2967"/>
      <c r="D2967" s="19"/>
      <c r="E2967" s="283"/>
      <c r="AE2967" s="19"/>
      <c r="AF2967" s="19"/>
      <c r="AG2967"/>
      <c r="AH2967"/>
    </row>
    <row r="2968" spans="2:34">
      <c r="B2968"/>
      <c r="C2968"/>
      <c r="D2968" s="19"/>
      <c r="E2968" s="283"/>
      <c r="AE2968" s="19"/>
      <c r="AF2968" s="19"/>
      <c r="AG2968"/>
      <c r="AH2968"/>
    </row>
    <row r="2969" spans="2:34">
      <c r="B2969"/>
      <c r="C2969"/>
      <c r="D2969" s="19"/>
      <c r="E2969" s="283"/>
      <c r="AE2969" s="19"/>
      <c r="AF2969" s="19"/>
      <c r="AG2969"/>
      <c r="AH2969"/>
    </row>
    <row r="2970" spans="2:34">
      <c r="B2970"/>
      <c r="C2970"/>
      <c r="D2970" s="19"/>
      <c r="E2970" s="283"/>
      <c r="AE2970" s="19"/>
      <c r="AF2970" s="19"/>
      <c r="AG2970"/>
      <c r="AH2970"/>
    </row>
    <row r="2971" spans="2:34">
      <c r="B2971"/>
      <c r="C2971"/>
      <c r="D2971" s="19"/>
      <c r="E2971" s="283"/>
      <c r="AE2971" s="19"/>
      <c r="AF2971" s="19"/>
      <c r="AG2971"/>
      <c r="AH2971"/>
    </row>
    <row r="2972" spans="2:34">
      <c r="B2972"/>
      <c r="C2972"/>
      <c r="D2972" s="19"/>
      <c r="E2972" s="283"/>
      <c r="AE2972" s="19"/>
      <c r="AF2972" s="19"/>
      <c r="AG2972"/>
      <c r="AH2972"/>
    </row>
    <row r="2973" spans="2:34">
      <c r="B2973"/>
      <c r="C2973"/>
      <c r="D2973" s="19"/>
      <c r="E2973" s="283"/>
      <c r="AE2973" s="19"/>
      <c r="AF2973" s="19"/>
      <c r="AG2973"/>
      <c r="AH2973"/>
    </row>
    <row r="2974" spans="2:34">
      <c r="B2974"/>
      <c r="C2974"/>
      <c r="D2974" s="19"/>
      <c r="E2974" s="283"/>
      <c r="AE2974" s="19"/>
      <c r="AF2974" s="19"/>
      <c r="AG2974"/>
      <c r="AH2974"/>
    </row>
    <row r="2975" spans="2:34">
      <c r="B2975"/>
      <c r="C2975"/>
      <c r="D2975" s="19"/>
      <c r="E2975" s="283"/>
      <c r="AE2975" s="19"/>
      <c r="AF2975" s="19"/>
      <c r="AG2975"/>
      <c r="AH2975"/>
    </row>
    <row r="2976" spans="2:34">
      <c r="B2976"/>
      <c r="C2976"/>
      <c r="D2976" s="19"/>
      <c r="E2976" s="283"/>
      <c r="AE2976" s="19"/>
      <c r="AF2976" s="19"/>
      <c r="AG2976"/>
      <c r="AH2976"/>
    </row>
    <row r="2977" spans="2:34">
      <c r="B2977"/>
      <c r="C2977"/>
      <c r="D2977" s="19"/>
      <c r="E2977" s="283"/>
      <c r="AE2977" s="19"/>
      <c r="AF2977" s="19"/>
      <c r="AG2977"/>
      <c r="AH2977"/>
    </row>
    <row r="2978" spans="2:34">
      <c r="B2978"/>
      <c r="C2978"/>
      <c r="D2978" s="19"/>
      <c r="E2978" s="283"/>
      <c r="AE2978" s="19"/>
      <c r="AF2978" s="19"/>
      <c r="AG2978"/>
      <c r="AH2978"/>
    </row>
    <row r="2979" spans="2:34">
      <c r="B2979"/>
      <c r="C2979"/>
      <c r="D2979" s="19"/>
      <c r="E2979" s="283"/>
      <c r="AE2979" s="19"/>
      <c r="AF2979" s="19"/>
      <c r="AG2979"/>
      <c r="AH2979"/>
    </row>
    <row r="2980" spans="2:34">
      <c r="B2980"/>
      <c r="C2980"/>
      <c r="D2980" s="19"/>
      <c r="E2980" s="283"/>
      <c r="AE2980" s="19"/>
      <c r="AF2980" s="19"/>
      <c r="AG2980"/>
      <c r="AH2980"/>
    </row>
    <row r="2981" spans="2:34">
      <c r="B2981"/>
      <c r="C2981"/>
      <c r="D2981" s="19"/>
      <c r="E2981" s="283"/>
      <c r="AE2981" s="19"/>
      <c r="AF2981" s="19"/>
      <c r="AG2981"/>
      <c r="AH2981"/>
    </row>
    <row r="2982" spans="2:34">
      <c r="B2982"/>
      <c r="C2982"/>
      <c r="D2982" s="19"/>
      <c r="E2982" s="283"/>
      <c r="AE2982" s="19"/>
      <c r="AF2982" s="19"/>
      <c r="AG2982"/>
      <c r="AH2982"/>
    </row>
    <row r="2983" spans="2:34">
      <c r="B2983"/>
      <c r="C2983"/>
      <c r="D2983" s="19"/>
      <c r="E2983" s="283"/>
      <c r="AE2983" s="19"/>
      <c r="AF2983" s="19"/>
      <c r="AG2983"/>
      <c r="AH2983"/>
    </row>
    <row r="2984" spans="2:34">
      <c r="B2984"/>
      <c r="C2984"/>
      <c r="D2984" s="19"/>
      <c r="E2984" s="283"/>
      <c r="AE2984" s="19"/>
      <c r="AF2984" s="19"/>
      <c r="AG2984"/>
      <c r="AH2984"/>
    </row>
    <row r="2985" spans="2:34">
      <c r="B2985"/>
      <c r="C2985"/>
      <c r="D2985" s="19"/>
      <c r="E2985" s="283"/>
      <c r="AE2985" s="19"/>
      <c r="AF2985" s="19"/>
      <c r="AG2985"/>
      <c r="AH2985"/>
    </row>
    <row r="2986" spans="2:34">
      <c r="B2986"/>
      <c r="C2986"/>
      <c r="D2986" s="19"/>
      <c r="E2986" s="283"/>
      <c r="AE2986" s="19"/>
      <c r="AF2986" s="19"/>
      <c r="AG2986"/>
      <c r="AH2986"/>
    </row>
    <row r="2987" spans="2:34">
      <c r="B2987"/>
      <c r="C2987"/>
      <c r="D2987" s="19"/>
      <c r="E2987" s="283"/>
      <c r="AE2987" s="19"/>
      <c r="AF2987" s="19"/>
      <c r="AG2987"/>
      <c r="AH2987"/>
    </row>
    <row r="2988" spans="2:34">
      <c r="B2988"/>
      <c r="C2988"/>
      <c r="D2988" s="19"/>
      <c r="E2988" s="283"/>
      <c r="AE2988" s="19"/>
      <c r="AF2988" s="19"/>
      <c r="AG2988"/>
      <c r="AH2988"/>
    </row>
    <row r="2989" spans="2:34">
      <c r="B2989"/>
      <c r="C2989"/>
      <c r="D2989" s="19"/>
      <c r="E2989" s="283"/>
      <c r="AE2989" s="19"/>
      <c r="AF2989" s="19"/>
      <c r="AG2989"/>
      <c r="AH2989"/>
    </row>
    <row r="2990" spans="2:34">
      <c r="B2990"/>
      <c r="C2990"/>
      <c r="D2990" s="19"/>
      <c r="E2990" s="283"/>
      <c r="AE2990" s="19"/>
      <c r="AF2990" s="19"/>
      <c r="AG2990"/>
      <c r="AH2990"/>
    </row>
    <row r="2991" spans="2:34">
      <c r="B2991"/>
      <c r="C2991"/>
      <c r="D2991" s="19"/>
      <c r="E2991" s="283"/>
      <c r="AE2991" s="19"/>
      <c r="AF2991" s="19"/>
      <c r="AG2991"/>
      <c r="AH2991"/>
    </row>
    <row r="2992" spans="2:34">
      <c r="B2992"/>
      <c r="C2992"/>
      <c r="D2992" s="19"/>
      <c r="E2992" s="283"/>
      <c r="AE2992" s="19"/>
      <c r="AF2992" s="19"/>
      <c r="AG2992"/>
      <c r="AH2992"/>
    </row>
    <row r="2993" spans="2:34">
      <c r="B2993"/>
      <c r="C2993"/>
      <c r="D2993" s="19"/>
      <c r="E2993" s="283"/>
      <c r="AE2993" s="19"/>
      <c r="AF2993" s="19"/>
      <c r="AG2993"/>
      <c r="AH2993"/>
    </row>
    <row r="2994" spans="2:34">
      <c r="B2994"/>
      <c r="C2994"/>
      <c r="D2994" s="19"/>
      <c r="E2994" s="283"/>
      <c r="AE2994" s="19"/>
      <c r="AF2994" s="19"/>
      <c r="AG2994"/>
      <c r="AH2994"/>
    </row>
    <row r="2995" spans="2:34">
      <c r="B2995"/>
      <c r="C2995"/>
      <c r="D2995" s="19"/>
      <c r="E2995" s="283"/>
      <c r="AE2995" s="19"/>
      <c r="AF2995" s="19"/>
      <c r="AG2995"/>
      <c r="AH2995"/>
    </row>
    <row r="2996" spans="2:34">
      <c r="B2996"/>
      <c r="C2996"/>
      <c r="D2996" s="19"/>
      <c r="E2996" s="283"/>
      <c r="AE2996" s="19"/>
      <c r="AF2996" s="19"/>
      <c r="AG2996"/>
      <c r="AH2996"/>
    </row>
    <row r="2997" spans="2:34">
      <c r="B2997"/>
      <c r="C2997"/>
      <c r="D2997" s="19"/>
      <c r="E2997" s="283"/>
      <c r="AE2997" s="19"/>
      <c r="AF2997" s="19"/>
      <c r="AG2997"/>
      <c r="AH2997"/>
    </row>
    <row r="2998" spans="2:34">
      <c r="B2998"/>
      <c r="C2998"/>
      <c r="D2998" s="19"/>
      <c r="E2998" s="283"/>
      <c r="AE2998" s="19"/>
      <c r="AF2998" s="19"/>
      <c r="AG2998"/>
      <c r="AH2998"/>
    </row>
    <row r="2999" spans="2:34">
      <c r="B2999"/>
      <c r="C2999"/>
      <c r="D2999" s="19"/>
      <c r="E2999" s="283"/>
      <c r="AE2999" s="19"/>
      <c r="AF2999" s="19"/>
      <c r="AG2999"/>
      <c r="AH2999"/>
    </row>
    <row r="3000" spans="2:34">
      <c r="B3000"/>
      <c r="C3000"/>
      <c r="D3000" s="19"/>
      <c r="E3000" s="283"/>
      <c r="AE3000" s="19"/>
      <c r="AF3000" s="19"/>
      <c r="AG3000"/>
      <c r="AH3000"/>
    </row>
    <row r="3001" spans="2:34">
      <c r="B3001"/>
      <c r="C3001"/>
      <c r="D3001" s="19"/>
      <c r="E3001" s="283"/>
      <c r="AE3001" s="19"/>
      <c r="AF3001" s="19"/>
      <c r="AG3001"/>
      <c r="AH3001"/>
    </row>
    <row r="3002" spans="2:34">
      <c r="B3002"/>
      <c r="C3002"/>
      <c r="D3002" s="19"/>
      <c r="E3002" s="283"/>
      <c r="AE3002" s="19"/>
      <c r="AF3002" s="19"/>
      <c r="AG3002"/>
      <c r="AH3002"/>
    </row>
    <row r="3003" spans="2:34">
      <c r="B3003"/>
      <c r="C3003"/>
      <c r="D3003" s="19"/>
      <c r="E3003" s="283"/>
      <c r="AE3003" s="19"/>
      <c r="AF3003" s="19"/>
      <c r="AG3003"/>
      <c r="AH3003"/>
    </row>
    <row r="3004" spans="2:34">
      <c r="B3004"/>
      <c r="C3004"/>
      <c r="D3004" s="19"/>
      <c r="E3004" s="283"/>
      <c r="AE3004" s="19"/>
      <c r="AF3004" s="19"/>
      <c r="AG3004"/>
      <c r="AH3004"/>
    </row>
    <row r="3005" spans="2:34">
      <c r="B3005"/>
      <c r="C3005"/>
      <c r="D3005" s="19"/>
      <c r="E3005" s="283"/>
      <c r="AE3005" s="19"/>
      <c r="AF3005" s="19"/>
      <c r="AG3005"/>
      <c r="AH3005"/>
    </row>
    <row r="3006" spans="2:34">
      <c r="B3006"/>
      <c r="C3006"/>
      <c r="D3006" s="19"/>
      <c r="E3006" s="283"/>
      <c r="AE3006" s="19"/>
      <c r="AF3006" s="19"/>
      <c r="AG3006"/>
      <c r="AH3006"/>
    </row>
    <row r="3007" spans="2:34">
      <c r="B3007"/>
      <c r="C3007"/>
      <c r="D3007" s="19"/>
      <c r="E3007" s="283"/>
      <c r="AE3007" s="19"/>
      <c r="AF3007" s="19"/>
      <c r="AG3007"/>
      <c r="AH3007"/>
    </row>
    <row r="3008" spans="2:34">
      <c r="B3008"/>
      <c r="C3008"/>
      <c r="D3008" s="19"/>
      <c r="E3008" s="283"/>
      <c r="AE3008" s="19"/>
      <c r="AF3008" s="19"/>
      <c r="AG3008"/>
      <c r="AH3008"/>
    </row>
    <row r="3009" spans="2:34">
      <c r="B3009"/>
      <c r="C3009"/>
      <c r="D3009" s="19"/>
      <c r="E3009" s="283"/>
      <c r="AE3009" s="19"/>
      <c r="AF3009" s="19"/>
      <c r="AG3009"/>
      <c r="AH3009"/>
    </row>
    <row r="3010" spans="2:34">
      <c r="B3010"/>
      <c r="C3010"/>
      <c r="D3010" s="19"/>
      <c r="E3010" s="283"/>
      <c r="AE3010" s="19"/>
      <c r="AF3010" s="19"/>
      <c r="AG3010"/>
      <c r="AH3010"/>
    </row>
    <row r="3011" spans="2:34">
      <c r="B3011"/>
      <c r="C3011"/>
      <c r="D3011" s="19"/>
      <c r="E3011" s="283"/>
      <c r="AE3011" s="19"/>
      <c r="AF3011" s="19"/>
      <c r="AG3011"/>
      <c r="AH3011"/>
    </row>
    <row r="3012" spans="2:34">
      <c r="B3012"/>
      <c r="C3012"/>
      <c r="D3012" s="19"/>
      <c r="E3012" s="283"/>
      <c r="AE3012" s="19"/>
      <c r="AF3012" s="19"/>
      <c r="AG3012"/>
      <c r="AH3012"/>
    </row>
    <row r="3013" spans="2:34">
      <c r="B3013"/>
      <c r="C3013"/>
      <c r="D3013" s="19"/>
      <c r="E3013" s="283"/>
      <c r="AE3013" s="19"/>
      <c r="AF3013" s="19"/>
      <c r="AG3013"/>
      <c r="AH3013"/>
    </row>
    <row r="3014" spans="2:34">
      <c r="B3014"/>
      <c r="C3014"/>
      <c r="D3014" s="19"/>
      <c r="E3014" s="283"/>
      <c r="AE3014" s="19"/>
      <c r="AF3014" s="19"/>
      <c r="AG3014"/>
      <c r="AH3014"/>
    </row>
    <row r="3015" spans="2:34">
      <c r="B3015"/>
      <c r="C3015"/>
      <c r="D3015" s="19"/>
      <c r="E3015" s="283"/>
      <c r="AE3015" s="19"/>
      <c r="AF3015" s="19"/>
      <c r="AG3015"/>
      <c r="AH3015"/>
    </row>
    <row r="3016" spans="2:34">
      <c r="B3016"/>
      <c r="C3016"/>
      <c r="D3016" s="19"/>
      <c r="E3016" s="283"/>
      <c r="AE3016" s="19"/>
      <c r="AF3016" s="19"/>
      <c r="AG3016"/>
      <c r="AH3016"/>
    </row>
    <row r="3017" spans="2:34">
      <c r="B3017"/>
      <c r="C3017"/>
      <c r="D3017" s="19"/>
      <c r="E3017" s="283"/>
      <c r="AE3017" s="19"/>
      <c r="AF3017" s="19"/>
      <c r="AG3017"/>
      <c r="AH3017"/>
    </row>
    <row r="3018" spans="2:34">
      <c r="B3018"/>
      <c r="C3018"/>
      <c r="D3018" s="19"/>
      <c r="E3018" s="283"/>
      <c r="AE3018" s="19"/>
      <c r="AF3018" s="19"/>
      <c r="AG3018"/>
      <c r="AH3018"/>
    </row>
    <row r="3019" spans="2:34">
      <c r="B3019"/>
      <c r="C3019"/>
      <c r="D3019" s="19"/>
      <c r="E3019" s="283"/>
      <c r="AE3019" s="19"/>
      <c r="AF3019" s="19"/>
      <c r="AG3019"/>
      <c r="AH3019"/>
    </row>
    <row r="3020" spans="2:34">
      <c r="B3020"/>
      <c r="C3020"/>
      <c r="D3020" s="19"/>
      <c r="E3020" s="283"/>
      <c r="AE3020" s="19"/>
      <c r="AF3020" s="19"/>
      <c r="AG3020"/>
      <c r="AH3020"/>
    </row>
    <row r="3021" spans="2:34">
      <c r="B3021"/>
      <c r="C3021"/>
      <c r="D3021" s="19"/>
      <c r="E3021" s="283"/>
      <c r="AE3021" s="19"/>
      <c r="AF3021" s="19"/>
      <c r="AG3021"/>
      <c r="AH3021"/>
    </row>
    <row r="3022" spans="2:34">
      <c r="B3022"/>
      <c r="C3022"/>
      <c r="D3022" s="19"/>
      <c r="E3022" s="283"/>
      <c r="AE3022" s="19"/>
      <c r="AF3022" s="19"/>
      <c r="AG3022"/>
      <c r="AH3022"/>
    </row>
    <row r="3023" spans="2:34">
      <c r="B3023"/>
      <c r="C3023"/>
      <c r="D3023" s="19"/>
      <c r="E3023" s="283"/>
      <c r="AE3023" s="19"/>
      <c r="AF3023" s="19"/>
      <c r="AG3023"/>
      <c r="AH3023"/>
    </row>
    <row r="3024" spans="2:34">
      <c r="B3024"/>
      <c r="C3024"/>
      <c r="D3024" s="19"/>
      <c r="E3024" s="283"/>
      <c r="AE3024" s="19"/>
      <c r="AF3024" s="19"/>
      <c r="AG3024"/>
      <c r="AH3024"/>
    </row>
    <row r="3025" spans="2:34">
      <c r="B3025"/>
      <c r="C3025"/>
      <c r="D3025" s="19"/>
      <c r="E3025" s="283"/>
      <c r="AE3025" s="19"/>
      <c r="AF3025" s="19"/>
      <c r="AG3025"/>
      <c r="AH3025"/>
    </row>
    <row r="3026" spans="2:34">
      <c r="B3026"/>
      <c r="C3026"/>
      <c r="D3026" s="19"/>
      <c r="E3026" s="283"/>
      <c r="AE3026" s="19"/>
      <c r="AF3026" s="19"/>
      <c r="AG3026"/>
      <c r="AH3026"/>
    </row>
    <row r="3027" spans="2:34">
      <c r="B3027"/>
      <c r="C3027"/>
      <c r="D3027" s="19"/>
      <c r="E3027" s="283"/>
      <c r="AE3027" s="19"/>
      <c r="AF3027" s="19"/>
      <c r="AG3027"/>
      <c r="AH3027"/>
    </row>
    <row r="3028" spans="2:34">
      <c r="B3028"/>
      <c r="C3028"/>
      <c r="D3028" s="19"/>
      <c r="E3028" s="283"/>
      <c r="AE3028" s="19"/>
      <c r="AF3028" s="19"/>
      <c r="AG3028"/>
      <c r="AH3028"/>
    </row>
    <row r="3029" spans="2:34">
      <c r="B3029"/>
      <c r="C3029"/>
      <c r="D3029" s="19"/>
      <c r="E3029" s="283"/>
      <c r="AE3029" s="19"/>
      <c r="AF3029" s="19"/>
      <c r="AG3029"/>
      <c r="AH3029"/>
    </row>
    <row r="3030" spans="2:34">
      <c r="B3030"/>
      <c r="C3030"/>
      <c r="D3030" s="19"/>
      <c r="E3030" s="283"/>
      <c r="AE3030" s="19"/>
      <c r="AF3030" s="19"/>
      <c r="AG3030"/>
      <c r="AH3030"/>
    </row>
    <row r="3031" spans="2:34">
      <c r="B3031"/>
      <c r="C3031"/>
      <c r="D3031" s="19"/>
      <c r="E3031" s="283"/>
      <c r="AE3031" s="19"/>
      <c r="AF3031" s="19"/>
      <c r="AG3031"/>
      <c r="AH3031"/>
    </row>
    <row r="3032" spans="2:34">
      <c r="B3032"/>
      <c r="C3032"/>
      <c r="D3032" s="19"/>
      <c r="E3032" s="283"/>
      <c r="AE3032" s="19"/>
      <c r="AF3032" s="19"/>
      <c r="AG3032"/>
      <c r="AH3032"/>
    </row>
    <row r="3033" spans="2:34">
      <c r="B3033"/>
      <c r="C3033"/>
      <c r="D3033" s="19"/>
      <c r="E3033" s="283"/>
      <c r="AE3033" s="19"/>
      <c r="AF3033" s="19"/>
      <c r="AG3033"/>
      <c r="AH3033"/>
    </row>
    <row r="3034" spans="2:34">
      <c r="B3034"/>
      <c r="C3034"/>
      <c r="D3034" s="19"/>
      <c r="E3034" s="283"/>
      <c r="AE3034" s="19"/>
      <c r="AF3034" s="19"/>
      <c r="AG3034"/>
      <c r="AH3034"/>
    </row>
    <row r="3035" spans="2:34">
      <c r="B3035"/>
      <c r="C3035"/>
      <c r="D3035" s="19"/>
      <c r="E3035" s="283"/>
      <c r="AE3035" s="19"/>
      <c r="AF3035" s="19"/>
      <c r="AG3035"/>
      <c r="AH3035"/>
    </row>
    <row r="3036" spans="2:34">
      <c r="B3036"/>
      <c r="C3036"/>
      <c r="D3036" s="19"/>
      <c r="E3036" s="283"/>
      <c r="AE3036" s="19"/>
      <c r="AF3036" s="19"/>
      <c r="AG3036"/>
      <c r="AH3036"/>
    </row>
    <row r="3037" spans="2:34">
      <c r="B3037"/>
      <c r="C3037"/>
      <c r="D3037" s="19"/>
      <c r="E3037" s="283"/>
      <c r="AE3037" s="19"/>
      <c r="AF3037" s="19"/>
      <c r="AG3037"/>
      <c r="AH3037"/>
    </row>
    <row r="3038" spans="2:34">
      <c r="B3038"/>
      <c r="C3038"/>
      <c r="D3038" s="19"/>
      <c r="E3038" s="283"/>
      <c r="AE3038" s="19"/>
      <c r="AF3038" s="19"/>
      <c r="AG3038"/>
      <c r="AH3038"/>
    </row>
    <row r="3039" spans="2:34">
      <c r="B3039"/>
      <c r="C3039"/>
      <c r="D3039" s="19"/>
      <c r="E3039" s="283"/>
      <c r="AE3039" s="19"/>
      <c r="AF3039" s="19"/>
      <c r="AG3039"/>
      <c r="AH3039"/>
    </row>
    <row r="3040" spans="2:34">
      <c r="B3040"/>
      <c r="C3040"/>
      <c r="D3040" s="19"/>
      <c r="E3040" s="283"/>
      <c r="AE3040" s="19"/>
      <c r="AF3040" s="19"/>
      <c r="AG3040"/>
      <c r="AH3040"/>
    </row>
    <row r="3041" spans="2:34">
      <c r="B3041"/>
      <c r="C3041"/>
      <c r="D3041" s="19"/>
      <c r="E3041" s="283"/>
      <c r="AE3041" s="19"/>
      <c r="AF3041" s="19"/>
      <c r="AG3041"/>
      <c r="AH3041"/>
    </row>
    <row r="3042" spans="2:34">
      <c r="B3042"/>
      <c r="C3042"/>
      <c r="D3042" s="19"/>
      <c r="E3042" s="283"/>
      <c r="AE3042" s="19"/>
      <c r="AF3042" s="19"/>
      <c r="AG3042"/>
      <c r="AH3042"/>
    </row>
    <row r="3043" spans="2:34">
      <c r="B3043"/>
      <c r="C3043"/>
      <c r="D3043" s="19"/>
      <c r="E3043" s="283"/>
      <c r="AE3043" s="19"/>
      <c r="AF3043" s="19"/>
      <c r="AG3043"/>
      <c r="AH3043"/>
    </row>
    <row r="3044" spans="2:34">
      <c r="B3044"/>
      <c r="C3044"/>
      <c r="D3044" s="19"/>
      <c r="E3044" s="283"/>
      <c r="AE3044" s="19"/>
      <c r="AF3044" s="19"/>
      <c r="AG3044"/>
      <c r="AH3044"/>
    </row>
    <row r="3045" spans="2:34">
      <c r="B3045"/>
      <c r="C3045"/>
      <c r="D3045" s="19"/>
      <c r="E3045" s="283"/>
      <c r="AE3045" s="19"/>
      <c r="AF3045" s="19"/>
      <c r="AG3045"/>
      <c r="AH3045"/>
    </row>
    <row r="3046" spans="2:34">
      <c r="B3046"/>
      <c r="C3046"/>
      <c r="D3046" s="19"/>
      <c r="E3046" s="283"/>
      <c r="AE3046" s="19"/>
      <c r="AF3046" s="19"/>
      <c r="AG3046"/>
      <c r="AH3046"/>
    </row>
    <row r="3047" spans="2:34">
      <c r="B3047"/>
      <c r="C3047"/>
      <c r="D3047" s="19"/>
      <c r="E3047" s="283"/>
      <c r="AE3047" s="19"/>
      <c r="AF3047" s="19"/>
      <c r="AG3047"/>
      <c r="AH3047"/>
    </row>
    <row r="3048" spans="2:34">
      <c r="B3048"/>
      <c r="C3048"/>
      <c r="D3048" s="19"/>
      <c r="E3048" s="283"/>
      <c r="AE3048" s="19"/>
      <c r="AF3048" s="19"/>
      <c r="AG3048"/>
      <c r="AH3048"/>
    </row>
    <row r="3049" spans="2:34">
      <c r="B3049"/>
      <c r="C3049"/>
      <c r="D3049" s="19"/>
      <c r="E3049" s="283"/>
      <c r="AE3049" s="19"/>
      <c r="AF3049" s="19"/>
      <c r="AG3049"/>
      <c r="AH3049"/>
    </row>
    <row r="3050" spans="2:34">
      <c r="B3050"/>
      <c r="C3050"/>
      <c r="D3050" s="19"/>
      <c r="E3050" s="283"/>
      <c r="AE3050" s="19"/>
      <c r="AF3050" s="19"/>
      <c r="AG3050"/>
      <c r="AH3050"/>
    </row>
    <row r="3051" spans="2:34">
      <c r="B3051"/>
      <c r="C3051"/>
      <c r="D3051" s="19"/>
      <c r="E3051" s="283"/>
      <c r="AE3051" s="19"/>
      <c r="AF3051" s="19"/>
      <c r="AG3051"/>
      <c r="AH3051"/>
    </row>
    <row r="3052" spans="2:34">
      <c r="B3052"/>
      <c r="C3052"/>
      <c r="D3052" s="19"/>
      <c r="E3052" s="283"/>
      <c r="AE3052" s="19"/>
      <c r="AF3052" s="19"/>
      <c r="AG3052"/>
      <c r="AH3052"/>
    </row>
    <row r="3053" spans="2:34">
      <c r="B3053"/>
      <c r="C3053"/>
      <c r="D3053" s="19"/>
      <c r="E3053" s="283"/>
      <c r="AE3053" s="19"/>
      <c r="AF3053" s="19"/>
      <c r="AG3053"/>
      <c r="AH3053"/>
    </row>
    <row r="3054" spans="2:34">
      <c r="B3054"/>
      <c r="C3054"/>
      <c r="D3054" s="19"/>
      <c r="E3054" s="283"/>
      <c r="AE3054" s="19"/>
      <c r="AF3054" s="19"/>
      <c r="AG3054"/>
      <c r="AH3054"/>
    </row>
    <row r="3055" spans="2:34">
      <c r="B3055"/>
      <c r="C3055"/>
      <c r="D3055" s="19"/>
      <c r="E3055" s="283"/>
      <c r="AE3055" s="19"/>
      <c r="AF3055" s="19"/>
      <c r="AG3055"/>
      <c r="AH3055"/>
    </row>
    <row r="3056" spans="2:34">
      <c r="B3056"/>
      <c r="C3056"/>
      <c r="D3056" s="19"/>
      <c r="E3056" s="283"/>
      <c r="AE3056" s="19"/>
      <c r="AF3056" s="19"/>
      <c r="AG3056"/>
      <c r="AH3056"/>
    </row>
    <row r="3057" spans="2:34">
      <c r="B3057"/>
      <c r="C3057"/>
      <c r="D3057" s="19"/>
      <c r="E3057" s="283"/>
      <c r="AE3057" s="19"/>
      <c r="AF3057" s="19"/>
      <c r="AG3057"/>
      <c r="AH3057"/>
    </row>
    <row r="3058" spans="2:34">
      <c r="B3058"/>
      <c r="C3058"/>
      <c r="D3058" s="19"/>
      <c r="E3058" s="283"/>
      <c r="AE3058" s="19"/>
      <c r="AF3058" s="19"/>
      <c r="AG3058"/>
      <c r="AH3058"/>
    </row>
    <row r="3059" spans="2:34">
      <c r="B3059"/>
      <c r="C3059"/>
      <c r="D3059" s="19"/>
      <c r="E3059" s="283"/>
      <c r="AE3059" s="19"/>
      <c r="AF3059" s="19"/>
      <c r="AG3059"/>
      <c r="AH3059"/>
    </row>
    <row r="3060" spans="2:34">
      <c r="B3060"/>
      <c r="C3060"/>
      <c r="D3060" s="19"/>
      <c r="E3060" s="283"/>
      <c r="AE3060" s="19"/>
      <c r="AF3060" s="19"/>
      <c r="AG3060"/>
      <c r="AH3060"/>
    </row>
    <row r="3061" spans="2:34">
      <c r="B3061"/>
      <c r="C3061"/>
      <c r="D3061" s="19"/>
      <c r="E3061" s="283"/>
      <c r="AE3061" s="19"/>
      <c r="AF3061" s="19"/>
      <c r="AG3061"/>
      <c r="AH3061"/>
    </row>
    <row r="3062" spans="2:34">
      <c r="B3062"/>
      <c r="C3062"/>
      <c r="D3062" s="19"/>
      <c r="E3062" s="283"/>
      <c r="AE3062" s="19"/>
      <c r="AF3062" s="19"/>
      <c r="AG3062"/>
      <c r="AH3062"/>
    </row>
    <row r="3063" spans="2:34">
      <c r="B3063"/>
      <c r="C3063"/>
      <c r="D3063" s="19"/>
      <c r="E3063" s="283"/>
      <c r="AE3063" s="19"/>
      <c r="AF3063" s="19"/>
      <c r="AG3063"/>
      <c r="AH3063"/>
    </row>
    <row r="3064" spans="2:34">
      <c r="B3064"/>
      <c r="C3064"/>
      <c r="D3064" s="19"/>
      <c r="E3064" s="283"/>
      <c r="AE3064" s="19"/>
      <c r="AF3064" s="19"/>
      <c r="AG3064"/>
      <c r="AH3064"/>
    </row>
    <row r="3065" spans="2:34">
      <c r="B3065"/>
      <c r="C3065"/>
      <c r="D3065" s="19"/>
      <c r="E3065" s="283"/>
      <c r="AE3065" s="19"/>
      <c r="AF3065" s="19"/>
      <c r="AG3065"/>
      <c r="AH3065"/>
    </row>
    <row r="3066" spans="2:34">
      <c r="B3066"/>
      <c r="C3066"/>
      <c r="D3066" s="19"/>
      <c r="E3066" s="283"/>
      <c r="AE3066" s="19"/>
      <c r="AF3066" s="19"/>
      <c r="AG3066"/>
      <c r="AH3066"/>
    </row>
    <row r="3067" spans="2:34">
      <c r="B3067"/>
      <c r="C3067"/>
      <c r="D3067" s="19"/>
      <c r="E3067" s="283"/>
      <c r="AE3067" s="19"/>
      <c r="AF3067" s="19"/>
      <c r="AG3067"/>
      <c r="AH3067"/>
    </row>
    <row r="3068" spans="2:34">
      <c r="B3068"/>
      <c r="C3068"/>
      <c r="D3068" s="19"/>
      <c r="E3068" s="283"/>
      <c r="AE3068" s="19"/>
      <c r="AF3068" s="19"/>
      <c r="AG3068"/>
      <c r="AH3068"/>
    </row>
    <row r="3069" spans="2:34">
      <c r="B3069"/>
      <c r="C3069"/>
      <c r="D3069" s="19"/>
      <c r="E3069" s="283"/>
      <c r="AE3069" s="19"/>
      <c r="AF3069" s="19"/>
      <c r="AG3069"/>
      <c r="AH3069"/>
    </row>
    <row r="3070" spans="2:34">
      <c r="B3070"/>
      <c r="C3070"/>
      <c r="D3070" s="19"/>
      <c r="E3070" s="283"/>
      <c r="AE3070" s="19"/>
      <c r="AF3070" s="19"/>
      <c r="AG3070"/>
      <c r="AH3070"/>
    </row>
    <row r="3071" spans="2:34">
      <c r="B3071"/>
      <c r="C3071"/>
      <c r="D3071" s="19"/>
      <c r="E3071" s="283"/>
      <c r="AE3071" s="19"/>
      <c r="AF3071" s="19"/>
      <c r="AG3071"/>
      <c r="AH3071"/>
    </row>
    <row r="3072" spans="2:34">
      <c r="B3072"/>
      <c r="C3072"/>
      <c r="D3072" s="19"/>
      <c r="E3072" s="283"/>
      <c r="AE3072" s="19"/>
      <c r="AF3072" s="19"/>
      <c r="AG3072"/>
      <c r="AH3072"/>
    </row>
    <row r="3073" spans="2:34">
      <c r="B3073"/>
      <c r="C3073"/>
      <c r="D3073" s="19"/>
      <c r="E3073" s="283"/>
      <c r="AE3073" s="19"/>
      <c r="AF3073" s="19"/>
      <c r="AG3073"/>
      <c r="AH3073"/>
    </row>
    <row r="3074" spans="2:34">
      <c r="B3074"/>
      <c r="C3074"/>
      <c r="D3074" s="19"/>
      <c r="E3074" s="283"/>
      <c r="AE3074" s="19"/>
      <c r="AF3074" s="19"/>
      <c r="AG3074"/>
      <c r="AH3074"/>
    </row>
    <row r="3075" spans="2:34">
      <c r="B3075"/>
      <c r="C3075"/>
      <c r="D3075" s="19"/>
      <c r="E3075" s="283"/>
      <c r="AE3075" s="19"/>
      <c r="AF3075" s="19"/>
      <c r="AG3075"/>
      <c r="AH3075"/>
    </row>
    <row r="3076" spans="2:34">
      <c r="B3076"/>
      <c r="C3076"/>
      <c r="D3076" s="19"/>
      <c r="E3076" s="283"/>
      <c r="AE3076" s="19"/>
      <c r="AF3076" s="19"/>
      <c r="AG3076"/>
      <c r="AH3076"/>
    </row>
    <row r="3077" spans="2:34">
      <c r="B3077"/>
      <c r="C3077"/>
      <c r="D3077" s="19"/>
      <c r="E3077" s="283"/>
      <c r="AE3077" s="19"/>
      <c r="AF3077" s="19"/>
      <c r="AG3077"/>
      <c r="AH3077"/>
    </row>
    <row r="3078" spans="2:34">
      <c r="B3078"/>
      <c r="C3078"/>
      <c r="D3078" s="19"/>
      <c r="E3078" s="283"/>
      <c r="AE3078" s="19"/>
      <c r="AF3078" s="19"/>
      <c r="AG3078"/>
      <c r="AH3078"/>
    </row>
    <row r="3079" spans="2:34">
      <c r="B3079"/>
      <c r="C3079"/>
      <c r="D3079" s="19"/>
      <c r="E3079" s="283"/>
      <c r="AE3079" s="19"/>
      <c r="AF3079" s="19"/>
      <c r="AG3079"/>
      <c r="AH3079"/>
    </row>
    <row r="3080" spans="2:34">
      <c r="B3080"/>
      <c r="C3080"/>
      <c r="D3080" s="19"/>
      <c r="E3080" s="283"/>
      <c r="AE3080" s="19"/>
      <c r="AF3080" s="19"/>
      <c r="AG3080"/>
      <c r="AH3080"/>
    </row>
    <row r="3081" spans="2:34">
      <c r="B3081"/>
      <c r="C3081"/>
      <c r="D3081" s="19"/>
      <c r="E3081" s="283"/>
      <c r="AE3081" s="19"/>
      <c r="AF3081" s="19"/>
      <c r="AG3081"/>
      <c r="AH3081"/>
    </row>
    <row r="3082" spans="2:34">
      <c r="B3082"/>
      <c r="C3082"/>
      <c r="D3082" s="19"/>
      <c r="E3082" s="283"/>
      <c r="AE3082" s="19"/>
      <c r="AF3082" s="19"/>
      <c r="AG3082"/>
      <c r="AH3082"/>
    </row>
    <row r="3083" spans="2:34">
      <c r="B3083"/>
      <c r="C3083"/>
      <c r="D3083" s="19"/>
      <c r="E3083" s="283"/>
      <c r="AE3083" s="19"/>
      <c r="AF3083" s="19"/>
      <c r="AG3083"/>
      <c r="AH3083"/>
    </row>
    <row r="3084" spans="2:34">
      <c r="B3084"/>
      <c r="C3084"/>
      <c r="D3084" s="19"/>
      <c r="E3084" s="283"/>
      <c r="AE3084" s="19"/>
      <c r="AF3084" s="19"/>
      <c r="AG3084"/>
      <c r="AH3084"/>
    </row>
    <row r="3085" spans="2:34">
      <c r="B3085"/>
      <c r="C3085"/>
      <c r="D3085" s="19"/>
      <c r="E3085" s="283"/>
      <c r="AE3085" s="19"/>
      <c r="AF3085" s="19"/>
      <c r="AG3085"/>
      <c r="AH3085"/>
    </row>
    <row r="3086" spans="2:34">
      <c r="B3086"/>
      <c r="C3086"/>
      <c r="D3086" s="19"/>
      <c r="E3086" s="283"/>
      <c r="AE3086" s="19"/>
      <c r="AF3086" s="19"/>
      <c r="AG3086"/>
      <c r="AH3086"/>
    </row>
    <row r="3087" spans="2:34">
      <c r="B3087"/>
      <c r="C3087"/>
      <c r="D3087" s="19"/>
      <c r="E3087" s="283"/>
      <c r="AE3087" s="19"/>
      <c r="AF3087" s="19"/>
      <c r="AG3087"/>
      <c r="AH3087"/>
    </row>
    <row r="3088" spans="2:34">
      <c r="B3088"/>
      <c r="C3088"/>
      <c r="D3088" s="19"/>
      <c r="E3088" s="283"/>
      <c r="AE3088" s="19"/>
      <c r="AF3088" s="19"/>
      <c r="AG3088"/>
      <c r="AH3088"/>
    </row>
    <row r="3089" spans="2:34">
      <c r="B3089"/>
      <c r="C3089"/>
      <c r="D3089" s="19"/>
      <c r="E3089" s="283"/>
      <c r="AE3089" s="19"/>
      <c r="AF3089" s="19"/>
      <c r="AG3089"/>
      <c r="AH3089"/>
    </row>
    <row r="3090" spans="2:34">
      <c r="B3090"/>
      <c r="C3090"/>
      <c r="D3090" s="19"/>
      <c r="E3090" s="283"/>
      <c r="AE3090" s="19"/>
      <c r="AF3090" s="19"/>
      <c r="AG3090"/>
      <c r="AH3090"/>
    </row>
    <row r="3091" spans="2:34">
      <c r="B3091"/>
      <c r="C3091"/>
      <c r="D3091" s="19"/>
      <c r="E3091" s="283"/>
      <c r="AE3091" s="19"/>
      <c r="AF3091" s="19"/>
      <c r="AG3091"/>
      <c r="AH3091"/>
    </row>
    <row r="3092" spans="2:34">
      <c r="B3092"/>
      <c r="C3092"/>
      <c r="D3092" s="19"/>
      <c r="E3092" s="283"/>
      <c r="AE3092" s="19"/>
      <c r="AF3092" s="19"/>
      <c r="AG3092"/>
      <c r="AH3092"/>
    </row>
    <row r="3093" spans="2:34">
      <c r="B3093"/>
      <c r="C3093"/>
      <c r="D3093" s="19"/>
      <c r="E3093" s="283"/>
      <c r="AE3093" s="19"/>
      <c r="AF3093" s="19"/>
      <c r="AG3093"/>
      <c r="AH3093"/>
    </row>
    <row r="3094" spans="2:34">
      <c r="B3094"/>
      <c r="C3094"/>
      <c r="D3094" s="19"/>
      <c r="E3094" s="283"/>
      <c r="AE3094" s="19"/>
      <c r="AF3094" s="19"/>
      <c r="AG3094"/>
      <c r="AH3094"/>
    </row>
    <row r="3095" spans="2:34">
      <c r="B3095"/>
      <c r="C3095"/>
      <c r="D3095" s="19"/>
      <c r="E3095" s="283"/>
      <c r="AE3095" s="19"/>
      <c r="AF3095" s="19"/>
      <c r="AG3095"/>
      <c r="AH3095"/>
    </row>
    <row r="3096" spans="2:34">
      <c r="B3096"/>
      <c r="C3096"/>
      <c r="D3096" s="19"/>
      <c r="E3096" s="283"/>
      <c r="AE3096" s="19"/>
      <c r="AF3096" s="19"/>
      <c r="AG3096"/>
      <c r="AH3096"/>
    </row>
    <row r="3097" spans="2:34">
      <c r="B3097"/>
      <c r="C3097"/>
      <c r="D3097" s="19"/>
      <c r="E3097" s="283"/>
      <c r="AE3097" s="19"/>
      <c r="AF3097" s="19"/>
      <c r="AG3097"/>
      <c r="AH3097"/>
    </row>
    <row r="3098" spans="2:34">
      <c r="B3098"/>
      <c r="C3098"/>
      <c r="D3098" s="19"/>
      <c r="E3098" s="283"/>
      <c r="AE3098" s="19"/>
      <c r="AF3098" s="19"/>
      <c r="AG3098"/>
      <c r="AH3098"/>
    </row>
    <row r="3099" spans="2:34">
      <c r="B3099"/>
      <c r="C3099"/>
      <c r="D3099" s="19"/>
      <c r="E3099" s="283"/>
      <c r="AE3099" s="19"/>
      <c r="AF3099" s="19"/>
      <c r="AG3099"/>
      <c r="AH3099"/>
    </row>
    <row r="3100" spans="2:34">
      <c r="B3100"/>
      <c r="C3100"/>
      <c r="D3100" s="19"/>
      <c r="E3100" s="283"/>
      <c r="AE3100" s="19"/>
      <c r="AF3100" s="19"/>
      <c r="AG3100"/>
      <c r="AH3100"/>
    </row>
    <row r="3101" spans="2:34">
      <c r="B3101"/>
      <c r="C3101"/>
      <c r="D3101" s="19"/>
      <c r="E3101" s="283"/>
      <c r="AE3101" s="19"/>
      <c r="AF3101" s="19"/>
      <c r="AG3101"/>
      <c r="AH3101"/>
    </row>
    <row r="3102" spans="2:34">
      <c r="B3102"/>
      <c r="C3102"/>
      <c r="D3102" s="19"/>
      <c r="E3102" s="283"/>
      <c r="AE3102" s="19"/>
      <c r="AF3102" s="19"/>
      <c r="AG3102"/>
      <c r="AH3102"/>
    </row>
    <row r="3103" spans="2:34">
      <c r="B3103"/>
      <c r="C3103"/>
      <c r="D3103" s="19"/>
      <c r="E3103" s="283"/>
      <c r="AE3103" s="19"/>
      <c r="AF3103" s="19"/>
      <c r="AG3103"/>
      <c r="AH3103"/>
    </row>
    <row r="3104" spans="2:34">
      <c r="B3104"/>
      <c r="C3104"/>
      <c r="D3104" s="19"/>
      <c r="E3104" s="283"/>
      <c r="AE3104" s="19"/>
      <c r="AF3104" s="19"/>
      <c r="AG3104"/>
      <c r="AH3104"/>
    </row>
    <row r="3105" spans="2:34">
      <c r="B3105"/>
      <c r="C3105"/>
      <c r="D3105" s="19"/>
      <c r="E3105" s="283"/>
      <c r="AE3105" s="19"/>
      <c r="AF3105" s="19"/>
      <c r="AG3105"/>
      <c r="AH3105"/>
    </row>
    <row r="3106" spans="2:34">
      <c r="B3106"/>
      <c r="C3106"/>
      <c r="D3106" s="19"/>
      <c r="E3106" s="283"/>
      <c r="AE3106" s="19"/>
      <c r="AF3106" s="19"/>
      <c r="AG3106"/>
      <c r="AH3106"/>
    </row>
    <row r="3107" spans="2:34">
      <c r="B3107"/>
      <c r="C3107"/>
      <c r="D3107" s="19"/>
      <c r="E3107" s="283"/>
      <c r="AE3107" s="19"/>
      <c r="AF3107" s="19"/>
      <c r="AG3107"/>
      <c r="AH3107"/>
    </row>
    <row r="3108" spans="2:34">
      <c r="B3108"/>
      <c r="C3108"/>
      <c r="D3108" s="19"/>
      <c r="E3108" s="283"/>
      <c r="AE3108" s="19"/>
      <c r="AF3108" s="19"/>
      <c r="AG3108"/>
      <c r="AH3108"/>
    </row>
    <row r="3109" spans="2:34">
      <c r="B3109"/>
      <c r="C3109"/>
      <c r="D3109" s="19"/>
      <c r="E3109" s="283"/>
      <c r="AE3109" s="19"/>
      <c r="AF3109" s="19"/>
      <c r="AG3109"/>
      <c r="AH3109"/>
    </row>
    <row r="3110" spans="2:34">
      <c r="B3110"/>
      <c r="C3110"/>
      <c r="D3110" s="19"/>
      <c r="E3110" s="283"/>
      <c r="AE3110" s="19"/>
      <c r="AF3110" s="19"/>
      <c r="AG3110"/>
      <c r="AH3110"/>
    </row>
    <row r="3111" spans="2:34">
      <c r="B3111"/>
      <c r="C3111"/>
      <c r="D3111" s="19"/>
      <c r="E3111" s="283"/>
      <c r="AE3111" s="19"/>
      <c r="AF3111" s="19"/>
      <c r="AG3111"/>
      <c r="AH3111"/>
    </row>
    <row r="3112" spans="2:34">
      <c r="B3112"/>
      <c r="C3112"/>
      <c r="D3112" s="19"/>
      <c r="E3112" s="283"/>
      <c r="AE3112" s="19"/>
      <c r="AF3112" s="19"/>
      <c r="AG3112"/>
      <c r="AH3112"/>
    </row>
    <row r="3113" spans="2:34">
      <c r="B3113"/>
      <c r="C3113"/>
      <c r="D3113" s="19"/>
      <c r="E3113" s="283"/>
      <c r="AE3113" s="19"/>
      <c r="AF3113" s="19"/>
      <c r="AG3113"/>
      <c r="AH3113"/>
    </row>
    <row r="3114" spans="2:34">
      <c r="B3114"/>
      <c r="C3114"/>
      <c r="D3114" s="19"/>
      <c r="E3114" s="283"/>
      <c r="AE3114" s="19"/>
      <c r="AF3114" s="19"/>
      <c r="AG3114"/>
      <c r="AH3114"/>
    </row>
    <row r="3115" spans="2:34">
      <c r="B3115"/>
      <c r="C3115"/>
      <c r="D3115" s="19"/>
      <c r="E3115" s="283"/>
      <c r="AE3115" s="19"/>
      <c r="AF3115" s="19"/>
      <c r="AG3115"/>
      <c r="AH3115"/>
    </row>
    <row r="3116" spans="2:34">
      <c r="B3116"/>
      <c r="C3116"/>
      <c r="D3116" s="19"/>
      <c r="E3116" s="283"/>
      <c r="AE3116" s="19"/>
      <c r="AF3116" s="19"/>
      <c r="AG3116"/>
      <c r="AH3116"/>
    </row>
    <row r="3117" spans="2:34">
      <c r="B3117"/>
      <c r="C3117"/>
      <c r="D3117" s="19"/>
      <c r="E3117" s="283"/>
      <c r="AE3117" s="19"/>
      <c r="AF3117" s="19"/>
      <c r="AG3117"/>
      <c r="AH3117"/>
    </row>
    <row r="3118" spans="2:34">
      <c r="B3118"/>
      <c r="C3118"/>
      <c r="D3118" s="19"/>
      <c r="E3118" s="283"/>
      <c r="AE3118" s="19"/>
      <c r="AF3118" s="19"/>
      <c r="AG3118"/>
      <c r="AH3118"/>
    </row>
    <row r="3119" spans="2:34">
      <c r="B3119"/>
      <c r="C3119"/>
      <c r="D3119" s="19"/>
      <c r="E3119" s="283"/>
      <c r="AE3119" s="19"/>
      <c r="AF3119" s="19"/>
      <c r="AG3119"/>
      <c r="AH3119"/>
    </row>
    <row r="3120" spans="2:34">
      <c r="B3120"/>
      <c r="C3120"/>
      <c r="D3120" s="19"/>
      <c r="E3120" s="283"/>
      <c r="AE3120" s="19"/>
      <c r="AF3120" s="19"/>
      <c r="AG3120"/>
      <c r="AH3120"/>
    </row>
    <row r="3121" spans="2:34">
      <c r="B3121"/>
      <c r="C3121"/>
      <c r="D3121" s="19"/>
      <c r="E3121" s="283"/>
      <c r="AE3121" s="19"/>
      <c r="AF3121" s="19"/>
      <c r="AG3121"/>
      <c r="AH3121"/>
    </row>
    <row r="3122" spans="2:34">
      <c r="B3122"/>
      <c r="C3122"/>
      <c r="D3122" s="19"/>
      <c r="E3122" s="283"/>
      <c r="AE3122" s="19"/>
      <c r="AF3122" s="19"/>
      <c r="AG3122"/>
      <c r="AH3122"/>
    </row>
    <row r="3123" spans="2:34">
      <c r="B3123"/>
      <c r="C3123"/>
      <c r="D3123" s="19"/>
      <c r="E3123" s="283"/>
      <c r="AE3123" s="19"/>
      <c r="AF3123" s="19"/>
      <c r="AG3123"/>
      <c r="AH3123"/>
    </row>
    <row r="3124" spans="2:34">
      <c r="B3124"/>
      <c r="C3124"/>
      <c r="D3124" s="19"/>
      <c r="E3124" s="283"/>
      <c r="AE3124" s="19"/>
      <c r="AF3124" s="19"/>
      <c r="AG3124"/>
      <c r="AH3124"/>
    </row>
    <row r="3125" spans="2:34">
      <c r="B3125"/>
      <c r="C3125"/>
      <c r="D3125" s="19"/>
      <c r="E3125" s="283"/>
      <c r="AE3125" s="19"/>
      <c r="AF3125" s="19"/>
      <c r="AG3125"/>
      <c r="AH3125"/>
    </row>
    <row r="3126" spans="2:34">
      <c r="B3126"/>
      <c r="C3126"/>
      <c r="D3126" s="19"/>
      <c r="E3126" s="283"/>
      <c r="AE3126" s="19"/>
      <c r="AF3126" s="19"/>
      <c r="AG3126"/>
      <c r="AH3126"/>
    </row>
    <row r="3127" spans="2:34">
      <c r="B3127"/>
      <c r="C3127"/>
      <c r="D3127" s="19"/>
      <c r="E3127" s="283"/>
      <c r="AE3127" s="19"/>
      <c r="AF3127" s="19"/>
      <c r="AG3127"/>
      <c r="AH3127"/>
    </row>
    <row r="3128" spans="2:34">
      <c r="B3128"/>
      <c r="C3128"/>
      <c r="D3128" s="19"/>
      <c r="E3128" s="283"/>
      <c r="AE3128" s="19"/>
      <c r="AF3128" s="19"/>
      <c r="AG3128"/>
      <c r="AH3128"/>
    </row>
    <row r="3129" spans="2:34">
      <c r="B3129"/>
      <c r="C3129"/>
      <c r="D3129" s="19"/>
      <c r="E3129" s="283"/>
      <c r="AE3129" s="19"/>
      <c r="AF3129" s="19"/>
      <c r="AG3129"/>
      <c r="AH3129"/>
    </row>
    <row r="3130" spans="2:34">
      <c r="B3130"/>
      <c r="C3130"/>
      <c r="D3130" s="19"/>
      <c r="E3130" s="283"/>
      <c r="AE3130" s="19"/>
      <c r="AF3130" s="19"/>
      <c r="AG3130"/>
      <c r="AH3130"/>
    </row>
    <row r="3131" spans="2:34">
      <c r="B3131"/>
      <c r="C3131"/>
      <c r="D3131" s="19"/>
      <c r="E3131" s="283"/>
      <c r="AE3131" s="19"/>
      <c r="AF3131" s="19"/>
      <c r="AG3131"/>
      <c r="AH3131"/>
    </row>
    <row r="3132" spans="2:34">
      <c r="B3132"/>
      <c r="C3132"/>
      <c r="D3132" s="19"/>
      <c r="E3132" s="283"/>
      <c r="AE3132" s="19"/>
      <c r="AF3132" s="19"/>
      <c r="AG3132"/>
      <c r="AH3132"/>
    </row>
    <row r="3133" spans="2:34">
      <c r="B3133"/>
      <c r="C3133"/>
      <c r="D3133" s="19"/>
      <c r="E3133" s="283"/>
      <c r="AE3133" s="19"/>
      <c r="AF3133" s="19"/>
      <c r="AG3133"/>
      <c r="AH3133"/>
    </row>
    <row r="3134" spans="2:34">
      <c r="B3134"/>
      <c r="C3134"/>
      <c r="D3134" s="19"/>
      <c r="E3134" s="283"/>
      <c r="AE3134" s="19"/>
      <c r="AF3134" s="19"/>
      <c r="AG3134"/>
      <c r="AH3134"/>
    </row>
    <row r="3135" spans="2:34">
      <c r="B3135"/>
      <c r="C3135"/>
      <c r="D3135" s="19"/>
      <c r="E3135" s="283"/>
      <c r="AE3135" s="19"/>
      <c r="AF3135" s="19"/>
      <c r="AG3135"/>
      <c r="AH3135"/>
    </row>
    <row r="3136" spans="2:34">
      <c r="B3136"/>
      <c r="C3136"/>
      <c r="D3136" s="19"/>
      <c r="E3136" s="283"/>
      <c r="AE3136" s="19"/>
      <c r="AF3136" s="19"/>
      <c r="AG3136"/>
      <c r="AH3136"/>
    </row>
    <row r="3137" spans="2:34">
      <c r="B3137"/>
      <c r="C3137"/>
      <c r="D3137" s="19"/>
      <c r="E3137" s="283"/>
      <c r="AE3137" s="19"/>
      <c r="AF3137" s="19"/>
      <c r="AG3137"/>
      <c r="AH3137"/>
    </row>
    <row r="3138" spans="2:34">
      <c r="B3138"/>
      <c r="C3138"/>
      <c r="D3138" s="19"/>
      <c r="E3138" s="283"/>
      <c r="AE3138" s="19"/>
      <c r="AF3138" s="19"/>
      <c r="AG3138"/>
      <c r="AH3138"/>
    </row>
    <row r="3139" spans="2:34">
      <c r="B3139"/>
      <c r="C3139"/>
      <c r="D3139" s="19"/>
      <c r="E3139" s="283"/>
      <c r="AE3139" s="19"/>
      <c r="AF3139" s="19"/>
      <c r="AG3139"/>
      <c r="AH3139"/>
    </row>
    <row r="3140" spans="2:34">
      <c r="B3140"/>
      <c r="C3140"/>
      <c r="D3140" s="19"/>
      <c r="E3140" s="283"/>
      <c r="AE3140" s="19"/>
      <c r="AF3140" s="19"/>
      <c r="AG3140"/>
      <c r="AH3140"/>
    </row>
    <row r="3141" spans="2:34">
      <c r="B3141"/>
      <c r="C3141"/>
      <c r="D3141" s="19"/>
      <c r="E3141" s="283"/>
      <c r="AE3141" s="19"/>
      <c r="AF3141" s="19"/>
      <c r="AG3141"/>
      <c r="AH3141"/>
    </row>
    <row r="3142" spans="2:34">
      <c r="B3142"/>
      <c r="C3142"/>
      <c r="D3142" s="19"/>
      <c r="E3142" s="283"/>
      <c r="AE3142" s="19"/>
      <c r="AF3142" s="19"/>
      <c r="AG3142"/>
      <c r="AH3142"/>
    </row>
    <row r="3143" spans="2:34">
      <c r="B3143"/>
      <c r="C3143"/>
      <c r="D3143" s="19"/>
      <c r="E3143" s="283"/>
      <c r="AE3143" s="19"/>
      <c r="AF3143" s="19"/>
      <c r="AG3143"/>
      <c r="AH3143"/>
    </row>
    <row r="3144" spans="2:34">
      <c r="B3144"/>
      <c r="C3144"/>
      <c r="D3144" s="19"/>
      <c r="E3144" s="283"/>
      <c r="AE3144" s="19"/>
      <c r="AF3144" s="19"/>
      <c r="AG3144"/>
      <c r="AH3144"/>
    </row>
    <row r="3145" spans="2:34">
      <c r="B3145"/>
      <c r="C3145"/>
      <c r="D3145" s="19"/>
      <c r="E3145" s="283"/>
      <c r="AE3145" s="19"/>
      <c r="AF3145" s="19"/>
      <c r="AG3145"/>
      <c r="AH3145"/>
    </row>
    <row r="3146" spans="2:34">
      <c r="B3146"/>
      <c r="C3146"/>
      <c r="D3146" s="19"/>
      <c r="E3146" s="283"/>
      <c r="AE3146" s="19"/>
      <c r="AF3146" s="19"/>
      <c r="AG3146"/>
      <c r="AH3146"/>
    </row>
    <row r="3147" spans="2:34">
      <c r="B3147"/>
      <c r="C3147"/>
      <c r="D3147" s="19"/>
      <c r="E3147" s="283"/>
      <c r="AE3147" s="19"/>
      <c r="AF3147" s="19"/>
      <c r="AG3147"/>
      <c r="AH3147"/>
    </row>
    <row r="3148" spans="2:34">
      <c r="B3148"/>
      <c r="C3148"/>
      <c r="D3148" s="19"/>
      <c r="E3148" s="283"/>
      <c r="AE3148" s="19"/>
      <c r="AF3148" s="19"/>
      <c r="AG3148"/>
      <c r="AH3148"/>
    </row>
    <row r="3149" spans="2:34">
      <c r="B3149"/>
      <c r="C3149"/>
      <c r="D3149" s="19"/>
      <c r="E3149" s="283"/>
      <c r="AE3149" s="19"/>
      <c r="AF3149" s="19"/>
      <c r="AG3149"/>
      <c r="AH3149"/>
    </row>
    <row r="3150" spans="2:34">
      <c r="B3150"/>
      <c r="C3150"/>
      <c r="D3150" s="19"/>
      <c r="E3150" s="283"/>
      <c r="AE3150" s="19"/>
      <c r="AF3150" s="19"/>
      <c r="AG3150"/>
      <c r="AH3150"/>
    </row>
    <row r="3151" spans="2:34">
      <c r="B3151"/>
      <c r="C3151"/>
      <c r="D3151" s="19"/>
      <c r="E3151" s="283"/>
      <c r="AE3151" s="19"/>
      <c r="AF3151" s="19"/>
      <c r="AG3151"/>
      <c r="AH3151"/>
    </row>
    <row r="3152" spans="2:34">
      <c r="B3152"/>
      <c r="C3152"/>
      <c r="D3152" s="19"/>
      <c r="E3152" s="283"/>
      <c r="AE3152" s="19"/>
      <c r="AF3152" s="19"/>
      <c r="AG3152"/>
      <c r="AH3152"/>
    </row>
    <row r="3153" spans="2:34">
      <c r="B3153"/>
      <c r="C3153"/>
      <c r="D3153" s="19"/>
      <c r="E3153" s="283"/>
      <c r="AE3153" s="19"/>
      <c r="AF3153" s="19"/>
      <c r="AG3153"/>
      <c r="AH3153"/>
    </row>
    <row r="3154" spans="2:34">
      <c r="B3154"/>
      <c r="C3154"/>
      <c r="D3154" s="19"/>
      <c r="E3154" s="283"/>
      <c r="AE3154" s="19"/>
      <c r="AF3154" s="19"/>
      <c r="AG3154"/>
      <c r="AH3154"/>
    </row>
    <row r="3155" spans="2:34">
      <c r="B3155"/>
      <c r="C3155"/>
      <c r="D3155" s="19"/>
      <c r="E3155" s="283"/>
      <c r="AE3155" s="19"/>
      <c r="AF3155" s="19"/>
      <c r="AG3155"/>
      <c r="AH3155"/>
    </row>
    <row r="3156" spans="2:34">
      <c r="B3156"/>
      <c r="C3156"/>
      <c r="D3156" s="19"/>
      <c r="E3156" s="283"/>
      <c r="AE3156" s="19"/>
      <c r="AF3156" s="19"/>
      <c r="AG3156"/>
      <c r="AH3156"/>
    </row>
    <row r="3157" spans="2:34">
      <c r="B3157"/>
      <c r="C3157"/>
      <c r="D3157" s="19"/>
      <c r="E3157" s="283"/>
      <c r="AE3157" s="19"/>
      <c r="AF3157" s="19"/>
      <c r="AG3157"/>
      <c r="AH3157"/>
    </row>
    <row r="3158" spans="2:34">
      <c r="B3158"/>
      <c r="C3158"/>
      <c r="D3158" s="19"/>
      <c r="E3158" s="283"/>
      <c r="AE3158" s="19"/>
      <c r="AF3158" s="19"/>
      <c r="AG3158"/>
      <c r="AH3158"/>
    </row>
    <row r="3159" spans="2:34">
      <c r="B3159"/>
      <c r="C3159"/>
      <c r="D3159" s="19"/>
      <c r="E3159" s="283"/>
      <c r="AE3159" s="19"/>
      <c r="AF3159" s="19"/>
      <c r="AG3159"/>
      <c r="AH3159"/>
    </row>
    <row r="3160" spans="2:34">
      <c r="B3160"/>
      <c r="C3160"/>
      <c r="D3160" s="19"/>
      <c r="E3160" s="283"/>
      <c r="AE3160" s="19"/>
      <c r="AF3160" s="19"/>
      <c r="AG3160"/>
      <c r="AH3160"/>
    </row>
    <row r="3161" spans="2:34">
      <c r="B3161"/>
      <c r="C3161"/>
      <c r="D3161" s="19"/>
      <c r="E3161" s="283"/>
      <c r="AE3161" s="19"/>
      <c r="AF3161" s="19"/>
      <c r="AG3161"/>
      <c r="AH3161"/>
    </row>
    <row r="3162" spans="2:34">
      <c r="B3162"/>
      <c r="C3162"/>
      <c r="D3162" s="19"/>
      <c r="E3162" s="283"/>
      <c r="AE3162" s="19"/>
      <c r="AF3162" s="19"/>
      <c r="AG3162"/>
      <c r="AH3162"/>
    </row>
    <row r="3163" spans="2:34">
      <c r="B3163"/>
      <c r="C3163"/>
      <c r="D3163" s="19"/>
      <c r="E3163" s="283"/>
      <c r="AE3163" s="19"/>
      <c r="AF3163" s="19"/>
      <c r="AG3163"/>
      <c r="AH3163"/>
    </row>
    <row r="3164" spans="2:34">
      <c r="B3164"/>
      <c r="C3164"/>
      <c r="D3164" s="19"/>
      <c r="E3164" s="283"/>
      <c r="AE3164" s="19"/>
      <c r="AF3164" s="19"/>
      <c r="AG3164"/>
      <c r="AH3164"/>
    </row>
    <row r="3165" spans="2:34">
      <c r="B3165"/>
      <c r="C3165"/>
      <c r="D3165" s="19"/>
      <c r="E3165" s="283"/>
      <c r="AE3165" s="19"/>
      <c r="AF3165" s="19"/>
      <c r="AG3165"/>
      <c r="AH3165"/>
    </row>
    <row r="3166" spans="2:34">
      <c r="B3166"/>
      <c r="C3166"/>
      <c r="D3166" s="19"/>
      <c r="E3166" s="283"/>
      <c r="AE3166" s="19"/>
      <c r="AF3166" s="19"/>
      <c r="AG3166"/>
      <c r="AH3166"/>
    </row>
    <row r="3167" spans="2:34">
      <c r="B3167"/>
      <c r="C3167"/>
      <c r="D3167" s="19"/>
      <c r="E3167" s="283"/>
      <c r="AE3167" s="19"/>
      <c r="AF3167" s="19"/>
      <c r="AG3167"/>
      <c r="AH3167"/>
    </row>
    <row r="3168" spans="2:34">
      <c r="B3168"/>
      <c r="C3168"/>
      <c r="D3168" s="19"/>
      <c r="E3168" s="283"/>
      <c r="AE3168" s="19"/>
      <c r="AF3168" s="19"/>
      <c r="AG3168"/>
      <c r="AH3168"/>
    </row>
    <row r="3169" spans="2:34">
      <c r="B3169"/>
      <c r="C3169"/>
      <c r="D3169" s="19"/>
      <c r="E3169" s="283"/>
      <c r="AE3169" s="19"/>
      <c r="AF3169" s="19"/>
      <c r="AG3169"/>
      <c r="AH3169"/>
    </row>
    <row r="3170" spans="2:34">
      <c r="B3170"/>
      <c r="C3170"/>
      <c r="D3170" s="19"/>
      <c r="E3170" s="283"/>
      <c r="AE3170" s="19"/>
      <c r="AF3170" s="19"/>
      <c r="AG3170"/>
      <c r="AH3170"/>
    </row>
    <row r="3171" spans="2:34">
      <c r="B3171"/>
      <c r="C3171"/>
      <c r="D3171" s="19"/>
      <c r="E3171" s="283"/>
      <c r="AE3171" s="19"/>
      <c r="AF3171" s="19"/>
      <c r="AG3171"/>
      <c r="AH3171"/>
    </row>
    <row r="3172" spans="2:34">
      <c r="B3172"/>
      <c r="C3172"/>
      <c r="D3172" s="19"/>
      <c r="E3172" s="283"/>
      <c r="AE3172" s="19"/>
      <c r="AF3172" s="19"/>
      <c r="AG3172"/>
      <c r="AH3172"/>
    </row>
    <row r="3173" spans="2:34">
      <c r="B3173"/>
      <c r="C3173"/>
      <c r="D3173" s="19"/>
      <c r="E3173" s="283"/>
      <c r="AE3173" s="19"/>
      <c r="AF3173" s="19"/>
      <c r="AG3173"/>
      <c r="AH3173"/>
    </row>
    <row r="3174" spans="2:34">
      <c r="B3174"/>
      <c r="C3174"/>
      <c r="D3174" s="19"/>
      <c r="E3174" s="283"/>
      <c r="AE3174" s="19"/>
      <c r="AF3174" s="19"/>
      <c r="AG3174"/>
      <c r="AH3174"/>
    </row>
    <row r="3175" spans="2:34">
      <c r="B3175"/>
      <c r="C3175"/>
      <c r="D3175" s="19"/>
      <c r="E3175" s="283"/>
      <c r="AE3175" s="19"/>
      <c r="AF3175" s="19"/>
      <c r="AG3175"/>
      <c r="AH3175"/>
    </row>
    <row r="3176" spans="2:34">
      <c r="B3176"/>
      <c r="C3176"/>
      <c r="D3176" s="19"/>
      <c r="E3176" s="283"/>
      <c r="AE3176" s="19"/>
      <c r="AF3176" s="19"/>
      <c r="AG3176"/>
      <c r="AH3176"/>
    </row>
    <row r="3177" spans="2:34">
      <c r="B3177"/>
      <c r="C3177"/>
      <c r="D3177" s="19"/>
      <c r="E3177" s="283"/>
      <c r="AE3177" s="19"/>
      <c r="AF3177" s="19"/>
      <c r="AG3177"/>
      <c r="AH3177"/>
    </row>
    <row r="3178" spans="2:34">
      <c r="B3178"/>
      <c r="C3178"/>
      <c r="D3178" s="19"/>
      <c r="E3178" s="283"/>
      <c r="AE3178" s="19"/>
      <c r="AF3178" s="19"/>
      <c r="AG3178"/>
      <c r="AH3178"/>
    </row>
    <row r="3179" spans="2:34">
      <c r="B3179"/>
      <c r="C3179"/>
      <c r="D3179" s="19"/>
      <c r="E3179" s="283"/>
      <c r="AE3179" s="19"/>
      <c r="AF3179" s="19"/>
      <c r="AG3179"/>
      <c r="AH3179"/>
    </row>
    <row r="3180" spans="2:34">
      <c r="B3180"/>
      <c r="C3180"/>
      <c r="D3180" s="19"/>
      <c r="E3180" s="283"/>
      <c r="AE3180" s="19"/>
      <c r="AF3180" s="19"/>
      <c r="AG3180"/>
      <c r="AH3180"/>
    </row>
    <row r="3181" spans="2:34">
      <c r="B3181"/>
      <c r="C3181"/>
      <c r="D3181" s="19"/>
      <c r="E3181" s="283"/>
      <c r="AE3181" s="19"/>
      <c r="AF3181" s="19"/>
      <c r="AG3181"/>
      <c r="AH3181"/>
    </row>
    <row r="3182" spans="2:34">
      <c r="B3182"/>
      <c r="C3182"/>
      <c r="D3182" s="19"/>
      <c r="E3182" s="283"/>
      <c r="AE3182" s="19"/>
      <c r="AF3182" s="19"/>
      <c r="AG3182"/>
      <c r="AH3182"/>
    </row>
    <row r="3183" spans="2:34">
      <c r="B3183"/>
      <c r="C3183"/>
      <c r="D3183" s="19"/>
      <c r="E3183" s="283"/>
      <c r="AE3183" s="19"/>
      <c r="AF3183" s="19"/>
      <c r="AG3183"/>
      <c r="AH3183"/>
    </row>
    <row r="3184" spans="2:34">
      <c r="B3184"/>
      <c r="C3184"/>
      <c r="D3184" s="19"/>
      <c r="E3184" s="283"/>
      <c r="AE3184" s="19"/>
      <c r="AF3184" s="19"/>
      <c r="AG3184"/>
      <c r="AH3184"/>
    </row>
    <row r="3185" spans="2:34">
      <c r="B3185"/>
      <c r="C3185"/>
      <c r="D3185" s="19"/>
      <c r="E3185" s="283"/>
      <c r="AE3185" s="19"/>
      <c r="AF3185" s="19"/>
      <c r="AG3185"/>
      <c r="AH3185"/>
    </row>
    <row r="3186" spans="2:34">
      <c r="B3186"/>
      <c r="C3186"/>
      <c r="D3186" s="19"/>
      <c r="E3186" s="283"/>
      <c r="AE3186" s="19"/>
      <c r="AF3186" s="19"/>
      <c r="AG3186"/>
      <c r="AH3186"/>
    </row>
    <row r="3187" spans="2:34">
      <c r="B3187"/>
      <c r="C3187"/>
      <c r="D3187" s="19"/>
      <c r="E3187" s="283"/>
      <c r="AE3187" s="19"/>
      <c r="AF3187" s="19"/>
      <c r="AG3187"/>
      <c r="AH3187"/>
    </row>
    <row r="3188" spans="2:34">
      <c r="B3188"/>
      <c r="C3188"/>
      <c r="D3188" s="19"/>
      <c r="E3188" s="283"/>
      <c r="AE3188" s="19"/>
      <c r="AF3188" s="19"/>
      <c r="AG3188"/>
      <c r="AH3188"/>
    </row>
    <row r="3189" spans="2:34">
      <c r="B3189"/>
      <c r="C3189"/>
      <c r="D3189" s="19"/>
      <c r="E3189" s="283"/>
      <c r="AE3189" s="19"/>
      <c r="AF3189" s="19"/>
      <c r="AG3189"/>
      <c r="AH3189"/>
    </row>
    <row r="3190" spans="2:34">
      <c r="B3190"/>
      <c r="C3190"/>
      <c r="D3190" s="19"/>
      <c r="E3190" s="283"/>
      <c r="AE3190" s="19"/>
      <c r="AF3190" s="19"/>
      <c r="AG3190"/>
      <c r="AH3190"/>
    </row>
    <row r="3191" spans="2:34">
      <c r="B3191"/>
      <c r="C3191"/>
      <c r="D3191" s="19"/>
      <c r="E3191" s="283"/>
      <c r="AE3191" s="19"/>
      <c r="AF3191" s="19"/>
      <c r="AG3191"/>
      <c r="AH3191"/>
    </row>
    <row r="3192" spans="2:34">
      <c r="B3192"/>
      <c r="C3192"/>
      <c r="D3192" s="19"/>
      <c r="E3192" s="283"/>
      <c r="AE3192" s="19"/>
      <c r="AF3192" s="19"/>
      <c r="AG3192"/>
      <c r="AH3192"/>
    </row>
    <row r="3193" spans="2:34">
      <c r="B3193"/>
      <c r="C3193"/>
      <c r="D3193" s="19"/>
      <c r="E3193" s="283"/>
      <c r="AE3193" s="19"/>
      <c r="AF3193" s="19"/>
      <c r="AG3193"/>
      <c r="AH3193"/>
    </row>
    <row r="3194" spans="2:34">
      <c r="B3194"/>
      <c r="C3194"/>
      <c r="D3194" s="19"/>
      <c r="E3194" s="283"/>
      <c r="AE3194" s="19"/>
      <c r="AF3194" s="19"/>
      <c r="AG3194"/>
      <c r="AH3194"/>
    </row>
    <row r="3195" spans="2:34">
      <c r="B3195"/>
      <c r="C3195"/>
      <c r="D3195" s="19"/>
      <c r="E3195" s="283"/>
      <c r="AE3195" s="19"/>
      <c r="AF3195" s="19"/>
      <c r="AG3195"/>
      <c r="AH3195"/>
    </row>
    <row r="3196" spans="2:34">
      <c r="B3196"/>
      <c r="C3196"/>
      <c r="D3196" s="19"/>
      <c r="E3196" s="283"/>
      <c r="AE3196" s="19"/>
      <c r="AF3196" s="19"/>
      <c r="AG3196"/>
      <c r="AH3196"/>
    </row>
    <row r="3197" spans="2:34">
      <c r="B3197"/>
      <c r="C3197"/>
      <c r="D3197" s="19"/>
      <c r="E3197" s="283"/>
      <c r="AE3197" s="19"/>
      <c r="AF3197" s="19"/>
      <c r="AG3197"/>
      <c r="AH3197"/>
    </row>
    <row r="3198" spans="2:34">
      <c r="B3198"/>
      <c r="C3198"/>
      <c r="D3198" s="19"/>
      <c r="E3198" s="283"/>
      <c r="AE3198" s="19"/>
      <c r="AF3198" s="19"/>
      <c r="AG3198"/>
      <c r="AH3198"/>
    </row>
    <row r="3199" spans="2:34">
      <c r="B3199"/>
      <c r="C3199"/>
      <c r="D3199" s="19"/>
      <c r="E3199" s="283"/>
      <c r="AE3199" s="19"/>
      <c r="AF3199" s="19"/>
      <c r="AG3199"/>
      <c r="AH3199"/>
    </row>
    <row r="3200" spans="2:34">
      <c r="B3200"/>
      <c r="C3200"/>
      <c r="D3200" s="19"/>
      <c r="E3200" s="283"/>
      <c r="AE3200" s="19"/>
      <c r="AF3200" s="19"/>
      <c r="AG3200"/>
      <c r="AH3200"/>
    </row>
    <row r="3201" spans="2:34">
      <c r="B3201"/>
      <c r="C3201"/>
      <c r="D3201" s="19"/>
      <c r="E3201" s="283"/>
      <c r="AE3201" s="19"/>
      <c r="AF3201" s="19"/>
      <c r="AG3201"/>
      <c r="AH3201"/>
    </row>
    <row r="3202" spans="2:34">
      <c r="B3202"/>
      <c r="C3202"/>
      <c r="D3202" s="19"/>
      <c r="E3202" s="283"/>
      <c r="AE3202" s="19"/>
      <c r="AF3202" s="19"/>
      <c r="AG3202"/>
      <c r="AH3202"/>
    </row>
    <row r="3203" spans="2:34">
      <c r="B3203"/>
      <c r="C3203"/>
      <c r="D3203" s="19"/>
      <c r="E3203" s="283"/>
      <c r="AE3203" s="19"/>
      <c r="AF3203" s="19"/>
      <c r="AG3203"/>
      <c r="AH3203"/>
    </row>
    <row r="3204" spans="2:34">
      <c r="B3204"/>
      <c r="C3204"/>
      <c r="D3204" s="19"/>
      <c r="E3204" s="283"/>
      <c r="AE3204" s="19"/>
      <c r="AF3204" s="19"/>
      <c r="AG3204"/>
      <c r="AH3204"/>
    </row>
    <row r="3205" spans="2:34">
      <c r="B3205"/>
      <c r="C3205"/>
      <c r="D3205" s="19"/>
      <c r="E3205" s="283"/>
      <c r="AE3205" s="19"/>
      <c r="AF3205" s="19"/>
      <c r="AG3205"/>
      <c r="AH3205"/>
    </row>
    <row r="3206" spans="2:34">
      <c r="B3206"/>
      <c r="C3206"/>
      <c r="D3206" s="19"/>
      <c r="E3206" s="283"/>
      <c r="AE3206" s="19"/>
      <c r="AF3206" s="19"/>
      <c r="AG3206"/>
      <c r="AH3206"/>
    </row>
    <row r="3207" spans="2:34">
      <c r="B3207"/>
      <c r="C3207"/>
      <c r="D3207" s="19"/>
      <c r="E3207" s="283"/>
      <c r="AE3207" s="19"/>
      <c r="AF3207" s="19"/>
      <c r="AG3207"/>
      <c r="AH3207"/>
    </row>
    <row r="3208" spans="2:34">
      <c r="B3208"/>
      <c r="C3208"/>
      <c r="D3208" s="19"/>
      <c r="E3208" s="283"/>
      <c r="AE3208" s="19"/>
      <c r="AF3208" s="19"/>
      <c r="AG3208"/>
      <c r="AH3208"/>
    </row>
    <row r="3209" spans="2:34">
      <c r="B3209"/>
      <c r="C3209"/>
      <c r="D3209" s="19"/>
      <c r="E3209" s="283"/>
      <c r="AE3209" s="19"/>
      <c r="AF3209" s="19"/>
      <c r="AG3209"/>
      <c r="AH3209"/>
    </row>
    <row r="3210" spans="2:34">
      <c r="B3210"/>
      <c r="C3210"/>
      <c r="D3210" s="19"/>
      <c r="E3210" s="283"/>
      <c r="AE3210" s="19"/>
      <c r="AF3210" s="19"/>
      <c r="AG3210"/>
      <c r="AH3210"/>
    </row>
    <row r="3211" spans="2:34">
      <c r="B3211"/>
      <c r="C3211"/>
      <c r="D3211" s="19"/>
      <c r="E3211" s="283"/>
      <c r="AE3211" s="19"/>
      <c r="AF3211" s="19"/>
      <c r="AG3211"/>
      <c r="AH3211"/>
    </row>
    <row r="3212" spans="2:34">
      <c r="B3212"/>
      <c r="C3212"/>
      <c r="D3212" s="19"/>
      <c r="E3212" s="283"/>
      <c r="AE3212" s="19"/>
      <c r="AF3212" s="19"/>
      <c r="AG3212"/>
      <c r="AH3212"/>
    </row>
    <row r="3213" spans="2:34">
      <c r="B3213"/>
      <c r="C3213"/>
      <c r="D3213" s="19"/>
      <c r="E3213" s="283"/>
      <c r="AE3213" s="19"/>
      <c r="AF3213" s="19"/>
      <c r="AG3213"/>
      <c r="AH3213"/>
    </row>
    <row r="3214" spans="2:34">
      <c r="B3214"/>
      <c r="C3214"/>
      <c r="D3214" s="19"/>
      <c r="E3214" s="283"/>
      <c r="AE3214" s="19"/>
      <c r="AF3214" s="19"/>
      <c r="AG3214"/>
      <c r="AH3214"/>
    </row>
    <row r="3215" spans="2:34">
      <c r="B3215"/>
      <c r="C3215"/>
      <c r="D3215" s="19"/>
      <c r="E3215" s="283"/>
      <c r="AE3215" s="19"/>
      <c r="AF3215" s="19"/>
      <c r="AG3215"/>
      <c r="AH3215"/>
    </row>
    <row r="3216" spans="2:34">
      <c r="B3216"/>
      <c r="C3216"/>
      <c r="D3216" s="19"/>
      <c r="E3216" s="283"/>
      <c r="AE3216" s="19"/>
      <c r="AF3216" s="19"/>
      <c r="AG3216"/>
      <c r="AH3216"/>
    </row>
    <row r="3217" spans="2:34">
      <c r="B3217"/>
      <c r="C3217"/>
      <c r="D3217" s="19"/>
      <c r="E3217" s="283"/>
      <c r="AE3217" s="19"/>
      <c r="AF3217" s="19"/>
      <c r="AG3217"/>
      <c r="AH3217"/>
    </row>
    <row r="3218" spans="2:34">
      <c r="B3218"/>
      <c r="C3218"/>
      <c r="D3218" s="19"/>
      <c r="E3218" s="283"/>
      <c r="AE3218" s="19"/>
      <c r="AF3218" s="19"/>
      <c r="AG3218"/>
      <c r="AH3218"/>
    </row>
    <row r="3219" spans="2:34">
      <c r="B3219"/>
      <c r="C3219"/>
      <c r="D3219" s="19"/>
      <c r="E3219" s="283"/>
      <c r="AE3219" s="19"/>
      <c r="AF3219" s="19"/>
      <c r="AG3219"/>
      <c r="AH3219"/>
    </row>
    <row r="3220" spans="2:34">
      <c r="B3220"/>
      <c r="C3220"/>
      <c r="D3220" s="19"/>
      <c r="E3220" s="283"/>
      <c r="AE3220" s="19"/>
      <c r="AF3220" s="19"/>
      <c r="AG3220"/>
      <c r="AH3220"/>
    </row>
    <row r="3221" spans="2:34">
      <c r="B3221"/>
      <c r="C3221"/>
      <c r="D3221" s="19"/>
      <c r="E3221" s="283"/>
      <c r="AE3221" s="19"/>
      <c r="AF3221" s="19"/>
      <c r="AG3221"/>
      <c r="AH3221"/>
    </row>
    <row r="3222" spans="2:34">
      <c r="B3222"/>
      <c r="C3222"/>
      <c r="D3222" s="19"/>
      <c r="E3222" s="283"/>
      <c r="AE3222" s="19"/>
      <c r="AF3222" s="19"/>
      <c r="AG3222"/>
      <c r="AH3222"/>
    </row>
    <row r="3223" spans="2:34">
      <c r="B3223"/>
      <c r="C3223"/>
      <c r="D3223" s="19"/>
      <c r="E3223" s="283"/>
      <c r="AE3223" s="19"/>
      <c r="AF3223" s="19"/>
      <c r="AG3223"/>
      <c r="AH3223"/>
    </row>
    <row r="3224" spans="2:34">
      <c r="B3224"/>
      <c r="C3224"/>
      <c r="D3224" s="19"/>
      <c r="E3224" s="283"/>
      <c r="AE3224" s="19"/>
      <c r="AF3224" s="19"/>
      <c r="AG3224"/>
      <c r="AH3224"/>
    </row>
    <row r="3225" spans="2:34">
      <c r="B3225"/>
      <c r="C3225"/>
      <c r="D3225" s="19"/>
      <c r="E3225" s="283"/>
      <c r="AE3225" s="19"/>
      <c r="AF3225" s="19"/>
      <c r="AG3225"/>
      <c r="AH3225"/>
    </row>
    <row r="3226" spans="2:34">
      <c r="B3226"/>
      <c r="C3226"/>
      <c r="D3226" s="19"/>
      <c r="E3226" s="283"/>
      <c r="AE3226" s="19"/>
      <c r="AF3226" s="19"/>
      <c r="AG3226"/>
      <c r="AH3226"/>
    </row>
    <row r="3227" spans="2:34">
      <c r="B3227"/>
      <c r="C3227"/>
      <c r="D3227" s="19"/>
      <c r="E3227" s="283"/>
      <c r="AE3227" s="19"/>
      <c r="AF3227" s="19"/>
      <c r="AG3227"/>
      <c r="AH3227"/>
    </row>
    <row r="3228" spans="2:34">
      <c r="B3228"/>
      <c r="C3228"/>
      <c r="D3228" s="19"/>
      <c r="E3228" s="283"/>
      <c r="AE3228" s="19"/>
      <c r="AF3228" s="19"/>
      <c r="AG3228"/>
      <c r="AH3228"/>
    </row>
    <row r="3229" spans="2:34">
      <c r="B3229"/>
      <c r="C3229"/>
      <c r="D3229" s="19"/>
      <c r="E3229" s="283"/>
      <c r="AE3229" s="19"/>
      <c r="AF3229" s="19"/>
      <c r="AG3229"/>
      <c r="AH3229"/>
    </row>
    <row r="3230" spans="2:34">
      <c r="B3230"/>
      <c r="C3230"/>
      <c r="D3230" s="19"/>
      <c r="E3230" s="283"/>
      <c r="AE3230" s="19"/>
      <c r="AF3230" s="19"/>
      <c r="AG3230"/>
      <c r="AH3230"/>
    </row>
    <row r="3231" spans="2:34">
      <c r="B3231"/>
      <c r="C3231"/>
      <c r="D3231" s="19"/>
      <c r="E3231" s="283"/>
      <c r="AE3231" s="19"/>
      <c r="AF3231" s="19"/>
      <c r="AG3231"/>
      <c r="AH3231"/>
    </row>
    <row r="3232" spans="2:34">
      <c r="B3232"/>
      <c r="C3232"/>
      <c r="D3232" s="19"/>
      <c r="E3232" s="283"/>
      <c r="AE3232" s="19"/>
      <c r="AF3232" s="19"/>
      <c r="AG3232"/>
      <c r="AH3232"/>
    </row>
    <row r="3233" spans="2:34">
      <c r="B3233"/>
      <c r="C3233"/>
      <c r="D3233" s="19"/>
      <c r="E3233" s="283"/>
      <c r="AE3233" s="19"/>
      <c r="AF3233" s="19"/>
      <c r="AG3233"/>
      <c r="AH3233"/>
    </row>
    <row r="3234" spans="2:34">
      <c r="B3234"/>
      <c r="C3234"/>
      <c r="D3234" s="19"/>
      <c r="E3234" s="283"/>
      <c r="AE3234" s="19"/>
      <c r="AF3234" s="19"/>
      <c r="AG3234"/>
      <c r="AH3234"/>
    </row>
    <row r="3235" spans="2:34">
      <c r="B3235"/>
      <c r="C3235"/>
      <c r="D3235" s="19"/>
      <c r="E3235" s="283"/>
      <c r="AE3235" s="19"/>
      <c r="AF3235" s="19"/>
      <c r="AG3235"/>
      <c r="AH3235"/>
    </row>
    <row r="3236" spans="2:34">
      <c r="B3236"/>
      <c r="C3236"/>
      <c r="D3236" s="19"/>
      <c r="E3236" s="283"/>
      <c r="AE3236" s="19"/>
      <c r="AF3236" s="19"/>
      <c r="AG3236"/>
      <c r="AH3236"/>
    </row>
    <row r="3237" spans="2:34">
      <c r="B3237"/>
      <c r="C3237"/>
      <c r="D3237" s="19"/>
      <c r="E3237" s="283"/>
      <c r="AE3237" s="19"/>
      <c r="AF3237" s="19"/>
      <c r="AG3237"/>
      <c r="AH3237"/>
    </row>
    <row r="3238" spans="2:34">
      <c r="B3238"/>
      <c r="C3238"/>
      <c r="D3238" s="19"/>
      <c r="E3238" s="283"/>
      <c r="AE3238" s="19"/>
      <c r="AF3238" s="19"/>
      <c r="AG3238"/>
      <c r="AH3238"/>
    </row>
    <row r="3239" spans="2:34">
      <c r="B3239"/>
      <c r="C3239"/>
      <c r="D3239" s="19"/>
      <c r="E3239" s="283"/>
      <c r="AE3239" s="19"/>
      <c r="AF3239" s="19"/>
      <c r="AG3239"/>
      <c r="AH3239"/>
    </row>
    <row r="3240" spans="2:34">
      <c r="B3240"/>
      <c r="C3240"/>
      <c r="D3240" s="19"/>
      <c r="E3240" s="283"/>
      <c r="AE3240" s="19"/>
      <c r="AF3240" s="19"/>
      <c r="AG3240"/>
      <c r="AH3240"/>
    </row>
    <row r="3241" spans="2:34">
      <c r="B3241"/>
      <c r="C3241"/>
      <c r="D3241" s="19"/>
      <c r="E3241" s="283"/>
      <c r="AE3241" s="19"/>
      <c r="AF3241" s="19"/>
      <c r="AG3241"/>
      <c r="AH3241"/>
    </row>
    <row r="3242" spans="2:34">
      <c r="B3242"/>
      <c r="C3242"/>
      <c r="D3242" s="19"/>
      <c r="E3242" s="283"/>
      <c r="AE3242" s="19"/>
      <c r="AF3242" s="19"/>
      <c r="AG3242"/>
      <c r="AH3242"/>
    </row>
    <row r="3243" spans="2:34">
      <c r="B3243"/>
      <c r="C3243"/>
      <c r="D3243" s="19"/>
      <c r="E3243" s="283"/>
      <c r="AE3243" s="19"/>
      <c r="AF3243" s="19"/>
      <c r="AG3243"/>
      <c r="AH3243"/>
    </row>
    <row r="3244" spans="2:34">
      <c r="B3244"/>
      <c r="C3244"/>
      <c r="D3244" s="19"/>
      <c r="E3244" s="283"/>
      <c r="AE3244" s="19"/>
      <c r="AF3244" s="19"/>
      <c r="AG3244"/>
      <c r="AH3244"/>
    </row>
    <row r="3245" spans="2:34">
      <c r="B3245"/>
      <c r="C3245"/>
      <c r="D3245" s="19"/>
      <c r="E3245" s="283"/>
      <c r="AE3245" s="19"/>
      <c r="AF3245" s="19"/>
      <c r="AG3245"/>
      <c r="AH3245"/>
    </row>
    <row r="3246" spans="2:34">
      <c r="B3246"/>
      <c r="C3246"/>
      <c r="D3246" s="19"/>
      <c r="E3246" s="283"/>
      <c r="AE3246" s="19"/>
      <c r="AF3246" s="19"/>
      <c r="AG3246"/>
      <c r="AH3246"/>
    </row>
    <row r="3247" spans="2:34">
      <c r="B3247"/>
      <c r="C3247"/>
      <c r="D3247" s="19"/>
      <c r="E3247" s="283"/>
      <c r="AE3247" s="19"/>
      <c r="AF3247" s="19"/>
      <c r="AG3247"/>
      <c r="AH3247"/>
    </row>
    <row r="3248" spans="2:34">
      <c r="B3248"/>
      <c r="C3248"/>
      <c r="D3248" s="19"/>
      <c r="E3248" s="283"/>
      <c r="AE3248" s="19"/>
      <c r="AF3248" s="19"/>
      <c r="AG3248"/>
      <c r="AH3248"/>
    </row>
    <row r="3249" spans="2:34">
      <c r="B3249"/>
      <c r="C3249"/>
      <c r="D3249" s="19"/>
      <c r="E3249" s="283"/>
      <c r="AE3249" s="19"/>
      <c r="AF3249" s="19"/>
      <c r="AG3249"/>
      <c r="AH3249"/>
    </row>
    <row r="3250" spans="2:34">
      <c r="B3250"/>
      <c r="C3250"/>
      <c r="D3250" s="19"/>
      <c r="E3250" s="283"/>
      <c r="AE3250" s="19"/>
      <c r="AF3250" s="19"/>
      <c r="AG3250"/>
      <c r="AH3250"/>
    </row>
    <row r="3251" spans="2:34">
      <c r="B3251"/>
      <c r="C3251"/>
      <c r="D3251" s="19"/>
      <c r="E3251" s="283"/>
      <c r="AE3251" s="19"/>
      <c r="AF3251" s="19"/>
      <c r="AG3251"/>
      <c r="AH3251"/>
    </row>
    <row r="3252" spans="2:34">
      <c r="B3252"/>
      <c r="C3252"/>
      <c r="D3252" s="19"/>
      <c r="E3252" s="283"/>
      <c r="AE3252" s="19"/>
      <c r="AF3252" s="19"/>
      <c r="AG3252"/>
      <c r="AH3252"/>
    </row>
    <row r="3253" spans="2:34">
      <c r="B3253"/>
      <c r="C3253"/>
      <c r="D3253" s="19"/>
      <c r="E3253" s="283"/>
      <c r="AE3253" s="19"/>
      <c r="AF3253" s="19"/>
      <c r="AG3253"/>
      <c r="AH3253"/>
    </row>
    <row r="3254" spans="2:34">
      <c r="B3254"/>
      <c r="C3254"/>
      <c r="D3254" s="19"/>
      <c r="E3254" s="283"/>
      <c r="AE3254" s="19"/>
      <c r="AF3254" s="19"/>
      <c r="AG3254"/>
      <c r="AH3254"/>
    </row>
    <row r="3255" spans="2:34">
      <c r="B3255"/>
      <c r="C3255"/>
      <c r="D3255" s="19"/>
      <c r="E3255" s="283"/>
      <c r="AE3255" s="19"/>
      <c r="AF3255" s="19"/>
      <c r="AG3255"/>
      <c r="AH3255"/>
    </row>
    <row r="3256" spans="2:34">
      <c r="B3256"/>
      <c r="C3256"/>
      <c r="D3256" s="19"/>
      <c r="E3256" s="283"/>
      <c r="AE3256" s="19"/>
      <c r="AF3256" s="19"/>
      <c r="AG3256"/>
      <c r="AH3256"/>
    </row>
    <row r="3257" spans="2:34">
      <c r="B3257"/>
      <c r="C3257"/>
      <c r="D3257" s="19"/>
      <c r="E3257" s="283"/>
      <c r="AE3257" s="19"/>
      <c r="AF3257" s="19"/>
      <c r="AG3257"/>
      <c r="AH3257"/>
    </row>
    <row r="3258" spans="2:34">
      <c r="B3258"/>
      <c r="C3258"/>
      <c r="D3258" s="19"/>
      <c r="E3258" s="283"/>
      <c r="AE3258" s="19"/>
      <c r="AF3258" s="19"/>
      <c r="AG3258"/>
      <c r="AH3258"/>
    </row>
    <row r="3259" spans="2:34">
      <c r="B3259"/>
      <c r="C3259"/>
      <c r="D3259" s="19"/>
      <c r="E3259" s="283"/>
      <c r="AE3259" s="19"/>
      <c r="AF3259" s="19"/>
      <c r="AG3259"/>
      <c r="AH3259"/>
    </row>
    <row r="3260" spans="2:34">
      <c r="B3260"/>
      <c r="C3260"/>
      <c r="D3260" s="19"/>
      <c r="E3260" s="283"/>
      <c r="AE3260" s="19"/>
      <c r="AF3260" s="19"/>
      <c r="AG3260"/>
      <c r="AH3260"/>
    </row>
    <row r="3261" spans="2:34">
      <c r="B3261"/>
      <c r="C3261"/>
      <c r="D3261" s="19"/>
      <c r="E3261" s="283"/>
      <c r="AE3261" s="19"/>
      <c r="AF3261" s="19"/>
      <c r="AG3261"/>
      <c r="AH3261"/>
    </row>
    <row r="3262" spans="2:34">
      <c r="B3262"/>
      <c r="C3262"/>
      <c r="D3262" s="19"/>
      <c r="E3262" s="283"/>
      <c r="AE3262" s="19"/>
      <c r="AF3262" s="19"/>
      <c r="AG3262"/>
      <c r="AH3262"/>
    </row>
    <row r="3263" spans="2:34">
      <c r="B3263"/>
      <c r="C3263"/>
      <c r="D3263" s="19"/>
      <c r="E3263" s="283"/>
      <c r="AE3263" s="19"/>
      <c r="AF3263" s="19"/>
      <c r="AG3263"/>
      <c r="AH3263"/>
    </row>
    <row r="3264" spans="2:34">
      <c r="B3264"/>
      <c r="C3264"/>
      <c r="D3264" s="19"/>
      <c r="E3264" s="283"/>
      <c r="AE3264" s="19"/>
      <c r="AF3264" s="19"/>
      <c r="AG3264"/>
      <c r="AH3264"/>
    </row>
    <row r="3265" spans="2:34">
      <c r="B3265"/>
      <c r="C3265"/>
      <c r="D3265" s="19"/>
      <c r="E3265" s="283"/>
      <c r="AE3265" s="19"/>
      <c r="AF3265" s="19"/>
      <c r="AG3265"/>
      <c r="AH3265"/>
    </row>
    <row r="3266" spans="2:34">
      <c r="B3266"/>
      <c r="C3266"/>
      <c r="D3266" s="19"/>
      <c r="E3266" s="283"/>
      <c r="AE3266" s="19"/>
      <c r="AF3266" s="19"/>
      <c r="AG3266"/>
      <c r="AH3266"/>
    </row>
    <row r="3267" spans="2:34">
      <c r="B3267"/>
      <c r="C3267"/>
      <c r="D3267" s="19"/>
      <c r="E3267" s="283"/>
      <c r="AE3267" s="19"/>
      <c r="AF3267" s="19"/>
      <c r="AG3267"/>
      <c r="AH3267"/>
    </row>
    <row r="3268" spans="2:34">
      <c r="B3268"/>
      <c r="C3268"/>
      <c r="D3268" s="19"/>
      <c r="E3268" s="283"/>
      <c r="AE3268" s="19"/>
      <c r="AF3268" s="19"/>
      <c r="AG3268"/>
      <c r="AH3268"/>
    </row>
    <row r="3269" spans="2:34">
      <c r="B3269"/>
      <c r="C3269"/>
      <c r="D3269" s="19"/>
      <c r="E3269" s="283"/>
      <c r="AE3269" s="19"/>
      <c r="AF3269" s="19"/>
      <c r="AG3269"/>
      <c r="AH3269"/>
    </row>
    <row r="3270" spans="2:34">
      <c r="B3270"/>
      <c r="C3270"/>
      <c r="D3270" s="19"/>
      <c r="E3270" s="283"/>
      <c r="AE3270" s="19"/>
      <c r="AF3270" s="19"/>
      <c r="AG3270"/>
      <c r="AH3270"/>
    </row>
    <row r="3271" spans="2:34">
      <c r="B3271"/>
      <c r="C3271"/>
      <c r="D3271" s="19"/>
      <c r="E3271" s="283"/>
      <c r="AE3271" s="19"/>
      <c r="AF3271" s="19"/>
      <c r="AG3271"/>
      <c r="AH3271"/>
    </row>
    <row r="3272" spans="2:34">
      <c r="B3272"/>
      <c r="C3272"/>
      <c r="D3272" s="19"/>
      <c r="E3272" s="283"/>
      <c r="AE3272" s="19"/>
      <c r="AF3272" s="19"/>
      <c r="AG3272"/>
      <c r="AH3272"/>
    </row>
    <row r="3273" spans="2:34">
      <c r="B3273"/>
      <c r="C3273"/>
      <c r="D3273" s="19"/>
      <c r="E3273" s="283"/>
      <c r="AE3273" s="19"/>
      <c r="AF3273" s="19"/>
      <c r="AG3273"/>
      <c r="AH3273"/>
    </row>
    <row r="3274" spans="2:34">
      <c r="B3274"/>
      <c r="C3274"/>
      <c r="D3274" s="19"/>
      <c r="E3274" s="283"/>
      <c r="AE3274" s="19"/>
      <c r="AF3274" s="19"/>
      <c r="AG3274"/>
      <c r="AH3274"/>
    </row>
    <row r="3275" spans="2:34">
      <c r="B3275"/>
      <c r="C3275"/>
      <c r="D3275" s="19"/>
      <c r="E3275" s="283"/>
      <c r="AE3275" s="19"/>
      <c r="AF3275" s="19"/>
      <c r="AG3275"/>
      <c r="AH3275"/>
    </row>
    <row r="3276" spans="2:34">
      <c r="B3276"/>
      <c r="C3276"/>
      <c r="D3276" s="19"/>
      <c r="E3276" s="283"/>
      <c r="AE3276" s="19"/>
      <c r="AF3276" s="19"/>
      <c r="AG3276"/>
      <c r="AH3276"/>
    </row>
    <row r="3277" spans="2:34">
      <c r="B3277"/>
      <c r="C3277"/>
      <c r="D3277" s="19"/>
      <c r="E3277" s="283"/>
      <c r="AE3277" s="19"/>
      <c r="AF3277" s="19"/>
      <c r="AG3277"/>
      <c r="AH3277"/>
    </row>
    <row r="3278" spans="2:34">
      <c r="B3278"/>
      <c r="C3278"/>
      <c r="D3278" s="19"/>
      <c r="E3278" s="283"/>
      <c r="AE3278" s="19"/>
      <c r="AF3278" s="19"/>
      <c r="AG3278"/>
      <c r="AH3278"/>
    </row>
    <row r="3279" spans="2:34">
      <c r="B3279"/>
      <c r="C3279"/>
      <c r="D3279" s="19"/>
      <c r="E3279" s="283"/>
      <c r="AE3279" s="19"/>
      <c r="AF3279" s="19"/>
      <c r="AG3279"/>
      <c r="AH3279"/>
    </row>
    <row r="3280" spans="2:34">
      <c r="B3280"/>
      <c r="C3280"/>
      <c r="D3280" s="19"/>
      <c r="E3280" s="283"/>
      <c r="AE3280" s="19"/>
      <c r="AF3280" s="19"/>
      <c r="AG3280"/>
      <c r="AH3280"/>
    </row>
    <row r="3281" spans="2:34">
      <c r="B3281"/>
      <c r="C3281"/>
      <c r="D3281" s="19"/>
      <c r="E3281" s="283"/>
      <c r="AE3281" s="19"/>
      <c r="AF3281" s="19"/>
      <c r="AG3281"/>
      <c r="AH3281"/>
    </row>
    <row r="3282" spans="2:34">
      <c r="B3282"/>
      <c r="C3282"/>
      <c r="D3282" s="19"/>
      <c r="E3282" s="283"/>
      <c r="AE3282" s="19"/>
      <c r="AF3282" s="19"/>
      <c r="AG3282"/>
      <c r="AH3282"/>
    </row>
    <row r="3283" spans="2:34">
      <c r="B3283"/>
      <c r="C3283"/>
      <c r="D3283" s="19"/>
      <c r="E3283" s="283"/>
      <c r="AE3283" s="19"/>
      <c r="AF3283" s="19"/>
      <c r="AG3283"/>
      <c r="AH3283"/>
    </row>
    <row r="3284" spans="2:34">
      <c r="B3284"/>
      <c r="C3284"/>
      <c r="D3284" s="19"/>
      <c r="E3284" s="283"/>
      <c r="AE3284" s="19"/>
      <c r="AF3284" s="19"/>
      <c r="AG3284"/>
      <c r="AH3284"/>
    </row>
    <row r="3285" spans="2:34">
      <c r="B3285"/>
      <c r="C3285"/>
      <c r="D3285" s="19"/>
      <c r="E3285" s="283"/>
      <c r="AE3285" s="19"/>
      <c r="AF3285" s="19"/>
      <c r="AG3285"/>
      <c r="AH3285"/>
    </row>
    <row r="3286" spans="2:34">
      <c r="B3286"/>
      <c r="C3286"/>
      <c r="D3286" s="19"/>
      <c r="E3286" s="283"/>
      <c r="AE3286" s="19"/>
      <c r="AF3286" s="19"/>
      <c r="AG3286"/>
      <c r="AH3286"/>
    </row>
    <row r="3287" spans="2:34">
      <c r="B3287"/>
      <c r="C3287"/>
      <c r="D3287" s="19"/>
      <c r="E3287" s="283"/>
      <c r="AE3287" s="19"/>
      <c r="AF3287" s="19"/>
      <c r="AG3287"/>
      <c r="AH3287"/>
    </row>
    <row r="3288" spans="2:34">
      <c r="B3288"/>
      <c r="C3288"/>
      <c r="D3288" s="19"/>
      <c r="E3288" s="283"/>
      <c r="AE3288" s="19"/>
      <c r="AF3288" s="19"/>
      <c r="AG3288"/>
      <c r="AH3288"/>
    </row>
    <row r="3289" spans="2:34">
      <c r="B3289"/>
      <c r="C3289"/>
      <c r="D3289" s="19"/>
      <c r="E3289" s="283"/>
      <c r="AE3289" s="19"/>
      <c r="AF3289" s="19"/>
      <c r="AG3289"/>
      <c r="AH3289"/>
    </row>
    <row r="3290" spans="2:34">
      <c r="B3290"/>
      <c r="C3290"/>
      <c r="D3290" s="19"/>
      <c r="E3290" s="283"/>
      <c r="AE3290" s="19"/>
      <c r="AF3290" s="19"/>
      <c r="AG3290"/>
      <c r="AH3290"/>
    </row>
    <row r="3291" spans="2:34">
      <c r="B3291"/>
      <c r="C3291"/>
      <c r="D3291" s="19"/>
      <c r="E3291" s="283"/>
      <c r="AE3291" s="19"/>
      <c r="AF3291" s="19"/>
      <c r="AG3291"/>
      <c r="AH3291"/>
    </row>
    <row r="3292" spans="2:34">
      <c r="B3292"/>
      <c r="C3292"/>
      <c r="D3292" s="19"/>
      <c r="E3292" s="283"/>
      <c r="AE3292" s="19"/>
      <c r="AF3292" s="19"/>
      <c r="AG3292"/>
      <c r="AH3292"/>
    </row>
    <row r="3293" spans="2:34">
      <c r="B3293"/>
      <c r="C3293"/>
      <c r="D3293" s="19"/>
      <c r="E3293" s="283"/>
      <c r="AE3293" s="19"/>
      <c r="AF3293" s="19"/>
      <c r="AG3293"/>
      <c r="AH3293"/>
    </row>
    <row r="3294" spans="2:34">
      <c r="B3294"/>
      <c r="C3294"/>
      <c r="D3294" s="19"/>
      <c r="E3294" s="283"/>
      <c r="AE3294" s="19"/>
      <c r="AF3294" s="19"/>
      <c r="AG3294"/>
      <c r="AH3294"/>
    </row>
    <row r="3295" spans="2:34">
      <c r="B3295"/>
      <c r="C3295"/>
      <c r="D3295" s="19"/>
      <c r="E3295" s="283"/>
      <c r="AE3295" s="19"/>
      <c r="AF3295" s="19"/>
      <c r="AG3295"/>
      <c r="AH3295"/>
    </row>
    <row r="3296" spans="2:34">
      <c r="B3296"/>
      <c r="C3296"/>
      <c r="D3296" s="19"/>
      <c r="E3296" s="283"/>
      <c r="AE3296" s="19"/>
      <c r="AF3296" s="19"/>
      <c r="AG3296"/>
      <c r="AH3296"/>
    </row>
    <row r="3297" spans="2:34">
      <c r="B3297"/>
      <c r="C3297"/>
      <c r="D3297" s="19"/>
      <c r="E3297" s="283"/>
      <c r="AE3297" s="19"/>
      <c r="AF3297" s="19"/>
      <c r="AG3297"/>
      <c r="AH3297"/>
    </row>
    <row r="3298" spans="2:34">
      <c r="B3298"/>
      <c r="C3298"/>
      <c r="D3298" s="19"/>
      <c r="E3298" s="283"/>
      <c r="AE3298" s="19"/>
      <c r="AF3298" s="19"/>
      <c r="AG3298"/>
      <c r="AH3298"/>
    </row>
    <row r="3299" spans="2:34">
      <c r="B3299"/>
      <c r="C3299"/>
      <c r="D3299" s="19"/>
      <c r="E3299" s="283"/>
      <c r="AE3299" s="19"/>
      <c r="AF3299" s="19"/>
      <c r="AG3299"/>
      <c r="AH3299"/>
    </row>
    <row r="3300" spans="2:34">
      <c r="B3300"/>
      <c r="C3300"/>
      <c r="D3300" s="19"/>
      <c r="E3300" s="283"/>
      <c r="AE3300" s="19"/>
      <c r="AF3300" s="19"/>
      <c r="AG3300"/>
      <c r="AH3300"/>
    </row>
    <row r="3301" spans="2:34">
      <c r="B3301"/>
      <c r="C3301"/>
      <c r="D3301" s="19"/>
      <c r="E3301" s="283"/>
      <c r="AE3301" s="19"/>
      <c r="AF3301" s="19"/>
      <c r="AG3301"/>
      <c r="AH3301"/>
    </row>
    <row r="3302" spans="2:34">
      <c r="B3302"/>
      <c r="C3302"/>
      <c r="D3302" s="19"/>
      <c r="E3302" s="283"/>
      <c r="AE3302" s="19"/>
      <c r="AF3302" s="19"/>
      <c r="AG3302"/>
      <c r="AH3302"/>
    </row>
    <row r="3303" spans="2:34">
      <c r="B3303"/>
      <c r="C3303"/>
      <c r="D3303" s="19"/>
      <c r="E3303" s="283"/>
      <c r="AE3303" s="19"/>
      <c r="AF3303" s="19"/>
      <c r="AG3303"/>
      <c r="AH3303"/>
    </row>
    <row r="3304" spans="2:34">
      <c r="B3304"/>
      <c r="C3304"/>
      <c r="D3304" s="19"/>
      <c r="E3304" s="283"/>
      <c r="AE3304" s="19"/>
      <c r="AF3304" s="19"/>
      <c r="AG3304"/>
      <c r="AH3304"/>
    </row>
    <row r="3305" spans="2:34">
      <c r="B3305"/>
      <c r="C3305"/>
      <c r="D3305" s="19"/>
      <c r="E3305" s="283"/>
      <c r="AE3305" s="19"/>
      <c r="AF3305" s="19"/>
      <c r="AG3305"/>
      <c r="AH3305"/>
    </row>
    <row r="3306" spans="2:34">
      <c r="B3306"/>
      <c r="C3306"/>
      <c r="D3306" s="19"/>
      <c r="E3306" s="283"/>
      <c r="AE3306" s="19"/>
      <c r="AF3306" s="19"/>
      <c r="AG3306"/>
      <c r="AH3306"/>
    </row>
    <row r="3307" spans="2:34">
      <c r="B3307"/>
      <c r="C3307"/>
      <c r="D3307" s="19"/>
      <c r="E3307" s="283"/>
      <c r="AE3307" s="19"/>
      <c r="AF3307" s="19"/>
      <c r="AG3307"/>
      <c r="AH3307"/>
    </row>
    <row r="3308" spans="2:34">
      <c r="B3308"/>
      <c r="C3308"/>
      <c r="D3308" s="19"/>
      <c r="E3308" s="283"/>
      <c r="AE3308" s="19"/>
      <c r="AF3308" s="19"/>
      <c r="AG3308"/>
      <c r="AH3308"/>
    </row>
    <row r="3309" spans="2:34">
      <c r="B3309"/>
      <c r="C3309"/>
      <c r="D3309" s="19"/>
      <c r="E3309" s="283"/>
      <c r="AE3309" s="19"/>
      <c r="AF3309" s="19"/>
      <c r="AG3309"/>
      <c r="AH3309"/>
    </row>
    <row r="3310" spans="2:34">
      <c r="B3310"/>
      <c r="C3310"/>
      <c r="D3310" s="19"/>
      <c r="E3310" s="283"/>
      <c r="AE3310" s="19"/>
      <c r="AF3310" s="19"/>
      <c r="AG3310"/>
      <c r="AH3310"/>
    </row>
    <row r="3311" spans="2:34">
      <c r="B3311"/>
      <c r="C3311"/>
      <c r="D3311" s="19"/>
      <c r="E3311" s="283"/>
      <c r="AE3311" s="19"/>
      <c r="AF3311" s="19"/>
      <c r="AG3311"/>
      <c r="AH3311"/>
    </row>
    <row r="3312" spans="2:34">
      <c r="B3312"/>
      <c r="C3312"/>
      <c r="D3312" s="19"/>
      <c r="E3312" s="283"/>
      <c r="AE3312" s="19"/>
      <c r="AF3312" s="19"/>
      <c r="AG3312"/>
      <c r="AH3312"/>
    </row>
    <row r="3313" spans="2:34">
      <c r="B3313"/>
      <c r="C3313"/>
      <c r="D3313" s="19"/>
      <c r="E3313" s="283"/>
      <c r="AE3313" s="19"/>
      <c r="AF3313" s="19"/>
      <c r="AG3313"/>
      <c r="AH3313"/>
    </row>
    <row r="3314" spans="2:34">
      <c r="B3314"/>
      <c r="C3314"/>
      <c r="D3314" s="19"/>
      <c r="E3314" s="283"/>
      <c r="AE3314" s="19"/>
      <c r="AF3314" s="19"/>
      <c r="AG3314"/>
      <c r="AH3314"/>
    </row>
    <row r="3315" spans="2:34">
      <c r="B3315"/>
      <c r="C3315"/>
      <c r="D3315" s="19"/>
      <c r="E3315" s="283"/>
      <c r="AE3315" s="19"/>
      <c r="AF3315" s="19"/>
      <c r="AG3315"/>
      <c r="AH3315"/>
    </row>
    <row r="3316" spans="2:34">
      <c r="B3316"/>
      <c r="C3316"/>
      <c r="D3316" s="19"/>
      <c r="E3316" s="283"/>
      <c r="AE3316" s="19"/>
      <c r="AF3316" s="19"/>
      <c r="AG3316"/>
      <c r="AH3316"/>
    </row>
    <row r="3317" spans="2:34">
      <c r="B3317"/>
      <c r="C3317"/>
      <c r="D3317" s="19"/>
      <c r="E3317" s="283"/>
      <c r="AE3317" s="19"/>
      <c r="AF3317" s="19"/>
      <c r="AG3317"/>
      <c r="AH3317"/>
    </row>
    <row r="3318" spans="2:34">
      <c r="B3318"/>
      <c r="C3318"/>
      <c r="D3318" s="19"/>
      <c r="E3318" s="283"/>
      <c r="AE3318" s="19"/>
      <c r="AF3318" s="19"/>
      <c r="AG3318"/>
      <c r="AH3318"/>
    </row>
    <row r="3319" spans="2:34">
      <c r="B3319"/>
      <c r="C3319"/>
      <c r="D3319" s="19"/>
      <c r="E3319" s="283"/>
      <c r="AE3319" s="19"/>
      <c r="AF3319" s="19"/>
      <c r="AG3319"/>
      <c r="AH3319"/>
    </row>
    <row r="3320" spans="2:34">
      <c r="B3320"/>
      <c r="C3320"/>
      <c r="D3320" s="19"/>
      <c r="E3320" s="283"/>
      <c r="AE3320" s="19"/>
      <c r="AF3320" s="19"/>
      <c r="AG3320"/>
      <c r="AH3320"/>
    </row>
    <row r="3321" spans="2:34">
      <c r="B3321"/>
      <c r="C3321"/>
      <c r="D3321" s="19"/>
      <c r="E3321" s="283"/>
      <c r="AE3321" s="19"/>
      <c r="AF3321" s="19"/>
      <c r="AG3321"/>
      <c r="AH3321"/>
    </row>
    <row r="3322" spans="2:34">
      <c r="B3322"/>
      <c r="C3322"/>
      <c r="D3322" s="19"/>
      <c r="E3322" s="283"/>
      <c r="AE3322" s="19"/>
      <c r="AF3322" s="19"/>
      <c r="AG3322"/>
      <c r="AH3322"/>
    </row>
    <row r="3323" spans="2:34">
      <c r="B3323"/>
      <c r="C3323"/>
      <c r="D3323" s="19"/>
      <c r="E3323" s="283"/>
      <c r="AE3323" s="19"/>
      <c r="AF3323" s="19"/>
      <c r="AG3323"/>
      <c r="AH3323"/>
    </row>
    <row r="3324" spans="2:34">
      <c r="B3324"/>
      <c r="C3324"/>
      <c r="D3324" s="19"/>
      <c r="E3324" s="283"/>
      <c r="AE3324" s="19"/>
      <c r="AF3324" s="19"/>
      <c r="AG3324"/>
      <c r="AH3324"/>
    </row>
    <row r="3325" spans="2:34">
      <c r="B3325"/>
      <c r="C3325"/>
      <c r="D3325" s="19"/>
      <c r="E3325" s="283"/>
      <c r="AE3325" s="19"/>
      <c r="AF3325" s="19"/>
      <c r="AG3325"/>
      <c r="AH3325"/>
    </row>
    <row r="3326" spans="2:34">
      <c r="B3326"/>
      <c r="C3326"/>
      <c r="D3326" s="19"/>
      <c r="E3326" s="283"/>
      <c r="AE3326" s="19"/>
      <c r="AF3326" s="19"/>
      <c r="AG3326"/>
      <c r="AH3326"/>
    </row>
    <row r="3327" spans="2:34">
      <c r="B3327"/>
      <c r="C3327"/>
      <c r="D3327" s="19"/>
      <c r="E3327" s="283"/>
      <c r="AE3327" s="19"/>
      <c r="AF3327" s="19"/>
      <c r="AG3327"/>
      <c r="AH3327"/>
    </row>
    <row r="3328" spans="2:34">
      <c r="B3328"/>
      <c r="C3328"/>
      <c r="D3328" s="19"/>
      <c r="E3328" s="283"/>
      <c r="AE3328" s="19"/>
      <c r="AF3328" s="19"/>
      <c r="AG3328"/>
      <c r="AH3328"/>
    </row>
    <row r="3329" spans="2:34">
      <c r="B3329"/>
      <c r="C3329"/>
      <c r="D3329" s="19"/>
      <c r="E3329" s="283"/>
      <c r="AE3329" s="19"/>
      <c r="AF3329" s="19"/>
      <c r="AG3329"/>
      <c r="AH3329"/>
    </row>
    <row r="3330" spans="2:34">
      <c r="B3330"/>
      <c r="C3330"/>
      <c r="D3330" s="19"/>
      <c r="E3330" s="283"/>
      <c r="AE3330" s="19"/>
      <c r="AF3330" s="19"/>
      <c r="AG3330"/>
      <c r="AH3330"/>
    </row>
    <row r="3331" spans="2:34">
      <c r="B3331"/>
      <c r="C3331"/>
      <c r="D3331" s="19"/>
      <c r="E3331" s="283"/>
      <c r="AE3331" s="19"/>
      <c r="AF3331" s="19"/>
      <c r="AG3331"/>
      <c r="AH3331"/>
    </row>
    <row r="3332" spans="2:34">
      <c r="B3332"/>
      <c r="C3332"/>
      <c r="D3332" s="19"/>
      <c r="E3332" s="283"/>
      <c r="AE3332" s="19"/>
      <c r="AF3332" s="19"/>
      <c r="AG3332"/>
      <c r="AH3332"/>
    </row>
    <row r="3333" spans="2:34">
      <c r="B3333"/>
      <c r="C3333"/>
      <c r="D3333" s="19"/>
      <c r="E3333" s="283"/>
      <c r="AE3333" s="19"/>
      <c r="AF3333" s="19"/>
      <c r="AG3333"/>
      <c r="AH3333"/>
    </row>
    <row r="3334" spans="2:34">
      <c r="B3334"/>
      <c r="C3334"/>
      <c r="D3334" s="19"/>
      <c r="E3334" s="283"/>
      <c r="AE3334" s="19"/>
      <c r="AF3334" s="19"/>
      <c r="AG3334"/>
      <c r="AH3334"/>
    </row>
    <row r="3335" spans="2:34">
      <c r="B3335"/>
      <c r="C3335"/>
      <c r="D3335" s="19"/>
      <c r="E3335" s="283"/>
      <c r="AE3335" s="19"/>
      <c r="AF3335" s="19"/>
      <c r="AG3335"/>
      <c r="AH3335"/>
    </row>
    <row r="3336" spans="2:34">
      <c r="B3336"/>
      <c r="C3336"/>
      <c r="D3336" s="19"/>
      <c r="E3336" s="283"/>
      <c r="AE3336" s="19"/>
      <c r="AF3336" s="19"/>
      <c r="AG3336"/>
      <c r="AH3336"/>
    </row>
    <row r="3337" spans="2:34">
      <c r="B3337"/>
      <c r="C3337"/>
      <c r="D3337" s="19"/>
      <c r="E3337" s="283"/>
      <c r="AE3337" s="19"/>
      <c r="AF3337" s="19"/>
      <c r="AG3337"/>
      <c r="AH3337"/>
    </row>
    <row r="3338" spans="2:34">
      <c r="B3338"/>
      <c r="C3338"/>
      <c r="D3338" s="19"/>
      <c r="E3338" s="283"/>
      <c r="AE3338" s="19"/>
      <c r="AF3338" s="19"/>
      <c r="AG3338"/>
      <c r="AH3338"/>
    </row>
    <row r="3339" spans="2:34">
      <c r="B3339"/>
      <c r="C3339"/>
      <c r="D3339" s="19"/>
      <c r="E3339" s="283"/>
      <c r="AE3339" s="19"/>
      <c r="AF3339" s="19"/>
      <c r="AG3339"/>
      <c r="AH3339"/>
    </row>
    <row r="3340" spans="2:34">
      <c r="B3340"/>
      <c r="C3340"/>
      <c r="D3340" s="19"/>
      <c r="E3340" s="283"/>
      <c r="AE3340" s="19"/>
      <c r="AF3340" s="19"/>
      <c r="AG3340"/>
      <c r="AH3340"/>
    </row>
    <row r="3341" spans="2:34">
      <c r="B3341"/>
      <c r="C3341"/>
      <c r="D3341" s="19"/>
      <c r="E3341" s="283"/>
      <c r="AE3341" s="19"/>
      <c r="AF3341" s="19"/>
      <c r="AG3341"/>
      <c r="AH3341"/>
    </row>
    <row r="3342" spans="2:34">
      <c r="B3342"/>
      <c r="C3342"/>
      <c r="D3342" s="19"/>
      <c r="E3342" s="283"/>
      <c r="AE3342" s="19"/>
      <c r="AF3342" s="19"/>
      <c r="AG3342"/>
      <c r="AH3342"/>
    </row>
    <row r="3343" spans="2:34">
      <c r="B3343"/>
      <c r="C3343"/>
      <c r="D3343" s="19"/>
      <c r="E3343" s="283"/>
      <c r="AE3343" s="19"/>
      <c r="AF3343" s="19"/>
      <c r="AG3343"/>
      <c r="AH3343"/>
    </row>
    <row r="3344" spans="2:34">
      <c r="B3344"/>
      <c r="C3344"/>
      <c r="D3344" s="19"/>
      <c r="E3344" s="283"/>
      <c r="AE3344" s="19"/>
      <c r="AF3344" s="19"/>
      <c r="AG3344"/>
      <c r="AH3344"/>
    </row>
    <row r="3345" spans="2:34">
      <c r="B3345"/>
      <c r="C3345"/>
      <c r="D3345" s="19"/>
      <c r="E3345" s="283"/>
      <c r="AE3345" s="19"/>
      <c r="AF3345" s="19"/>
      <c r="AG3345"/>
      <c r="AH3345"/>
    </row>
    <row r="3346" spans="2:34">
      <c r="B3346"/>
      <c r="C3346"/>
      <c r="D3346" s="19"/>
      <c r="E3346" s="283"/>
      <c r="AE3346" s="19"/>
      <c r="AF3346" s="19"/>
      <c r="AG3346"/>
      <c r="AH3346"/>
    </row>
    <row r="3347" spans="2:34">
      <c r="B3347"/>
      <c r="C3347"/>
      <c r="D3347" s="19"/>
      <c r="E3347" s="283"/>
      <c r="AE3347" s="19"/>
      <c r="AF3347" s="19"/>
      <c r="AG3347"/>
      <c r="AH3347"/>
    </row>
    <row r="3348" spans="2:34">
      <c r="B3348"/>
      <c r="C3348"/>
      <c r="D3348" s="19"/>
      <c r="E3348" s="283"/>
      <c r="AE3348" s="19"/>
      <c r="AF3348" s="19"/>
      <c r="AG3348"/>
      <c r="AH3348"/>
    </row>
    <row r="3349" spans="2:34">
      <c r="B3349"/>
      <c r="C3349"/>
      <c r="D3349" s="19"/>
      <c r="E3349" s="283"/>
      <c r="AE3349" s="19"/>
      <c r="AF3349" s="19"/>
      <c r="AG3349"/>
      <c r="AH3349"/>
    </row>
    <row r="3350" spans="2:34">
      <c r="B3350"/>
      <c r="C3350"/>
      <c r="D3350" s="19"/>
      <c r="E3350" s="283"/>
      <c r="AE3350" s="19"/>
      <c r="AF3350" s="19"/>
      <c r="AG3350"/>
      <c r="AH3350"/>
    </row>
    <row r="3351" spans="2:34">
      <c r="B3351"/>
      <c r="C3351"/>
      <c r="D3351" s="19"/>
      <c r="E3351" s="283"/>
      <c r="AE3351" s="19"/>
      <c r="AF3351" s="19"/>
      <c r="AG3351"/>
      <c r="AH3351"/>
    </row>
    <row r="3352" spans="2:34">
      <c r="B3352"/>
      <c r="C3352"/>
      <c r="D3352" s="19"/>
      <c r="E3352" s="283"/>
      <c r="AE3352" s="19"/>
      <c r="AF3352" s="19"/>
      <c r="AG3352"/>
      <c r="AH3352"/>
    </row>
    <row r="3353" spans="2:34">
      <c r="B3353"/>
      <c r="C3353"/>
      <c r="D3353" s="19"/>
      <c r="E3353" s="283"/>
      <c r="AE3353" s="19"/>
      <c r="AF3353" s="19"/>
      <c r="AG3353"/>
      <c r="AH3353"/>
    </row>
    <row r="3354" spans="2:34">
      <c r="B3354"/>
      <c r="C3354"/>
      <c r="D3354" s="19"/>
      <c r="E3354" s="283"/>
      <c r="AE3354" s="19"/>
      <c r="AF3354" s="19"/>
      <c r="AG3354"/>
      <c r="AH3354"/>
    </row>
    <row r="3355" spans="2:34">
      <c r="B3355"/>
      <c r="C3355"/>
      <c r="D3355" s="19"/>
      <c r="E3355" s="283"/>
      <c r="AE3355" s="19"/>
      <c r="AF3355" s="19"/>
      <c r="AG3355"/>
      <c r="AH3355"/>
    </row>
    <row r="3356" spans="2:34">
      <c r="B3356"/>
      <c r="C3356"/>
      <c r="D3356" s="19"/>
      <c r="E3356" s="283"/>
      <c r="AE3356" s="19"/>
      <c r="AF3356" s="19"/>
      <c r="AG3356"/>
      <c r="AH3356"/>
    </row>
    <row r="3357" spans="2:34">
      <c r="B3357"/>
      <c r="C3357"/>
      <c r="D3357" s="19"/>
      <c r="E3357" s="283"/>
      <c r="AE3357" s="19"/>
      <c r="AF3357" s="19"/>
      <c r="AG3357"/>
      <c r="AH3357"/>
    </row>
    <row r="3358" spans="2:34">
      <c r="B3358"/>
      <c r="C3358"/>
      <c r="D3358" s="19"/>
      <c r="E3358" s="283"/>
      <c r="AE3358" s="19"/>
      <c r="AF3358" s="19"/>
      <c r="AG3358"/>
      <c r="AH3358"/>
    </row>
    <row r="3359" spans="2:34">
      <c r="B3359"/>
      <c r="C3359"/>
      <c r="D3359" s="19"/>
      <c r="E3359" s="283"/>
      <c r="AE3359" s="19"/>
      <c r="AF3359" s="19"/>
      <c r="AG3359"/>
      <c r="AH3359"/>
    </row>
    <row r="3360" spans="2:34">
      <c r="B3360"/>
      <c r="C3360"/>
      <c r="D3360" s="19"/>
      <c r="E3360" s="283"/>
      <c r="AE3360" s="19"/>
      <c r="AF3360" s="19"/>
      <c r="AG3360"/>
      <c r="AH3360"/>
    </row>
    <row r="3361" spans="2:34">
      <c r="B3361"/>
      <c r="C3361"/>
      <c r="D3361" s="19"/>
      <c r="E3361" s="283"/>
      <c r="AE3361" s="19"/>
      <c r="AF3361" s="19"/>
      <c r="AG3361"/>
      <c r="AH3361"/>
    </row>
    <row r="3362" spans="2:34">
      <c r="B3362"/>
      <c r="C3362"/>
      <c r="D3362" s="19"/>
      <c r="E3362" s="283"/>
      <c r="AE3362" s="19"/>
      <c r="AF3362" s="19"/>
      <c r="AG3362"/>
      <c r="AH3362"/>
    </row>
    <row r="3363" spans="2:34">
      <c r="B3363"/>
      <c r="C3363"/>
      <c r="D3363" s="19"/>
      <c r="E3363" s="283"/>
      <c r="AE3363" s="19"/>
      <c r="AF3363" s="19"/>
      <c r="AG3363"/>
      <c r="AH3363"/>
    </row>
    <row r="3364" spans="2:34">
      <c r="B3364"/>
      <c r="C3364"/>
      <c r="D3364" s="19"/>
      <c r="E3364" s="283"/>
      <c r="AE3364" s="19"/>
      <c r="AF3364" s="19"/>
      <c r="AG3364"/>
      <c r="AH3364"/>
    </row>
    <row r="3365" spans="2:34">
      <c r="B3365"/>
      <c r="C3365"/>
      <c r="D3365" s="19"/>
      <c r="E3365" s="283"/>
      <c r="AE3365" s="19"/>
      <c r="AF3365" s="19"/>
      <c r="AG3365"/>
      <c r="AH3365"/>
    </row>
    <row r="3366" spans="2:34">
      <c r="B3366"/>
      <c r="C3366"/>
      <c r="D3366" s="19"/>
      <c r="E3366" s="283"/>
      <c r="AE3366" s="19"/>
      <c r="AF3366" s="19"/>
      <c r="AG3366"/>
      <c r="AH3366"/>
    </row>
    <row r="3367" spans="2:34">
      <c r="B3367"/>
      <c r="C3367"/>
      <c r="D3367" s="19"/>
      <c r="E3367" s="283"/>
      <c r="AE3367" s="19"/>
      <c r="AF3367" s="19"/>
      <c r="AG3367"/>
      <c r="AH3367"/>
    </row>
    <row r="3368" spans="2:34">
      <c r="B3368"/>
      <c r="C3368"/>
      <c r="D3368" s="19"/>
      <c r="E3368" s="283"/>
      <c r="AE3368" s="19"/>
      <c r="AF3368" s="19"/>
      <c r="AG3368"/>
      <c r="AH3368"/>
    </row>
    <row r="3369" spans="2:34">
      <c r="B3369"/>
      <c r="C3369"/>
      <c r="D3369" s="19"/>
      <c r="E3369" s="283"/>
      <c r="AE3369" s="19"/>
      <c r="AF3369" s="19"/>
      <c r="AG3369"/>
      <c r="AH3369"/>
    </row>
    <row r="3370" spans="2:34">
      <c r="B3370"/>
      <c r="C3370"/>
      <c r="D3370" s="19"/>
      <c r="E3370" s="283"/>
      <c r="AE3370" s="19"/>
      <c r="AF3370" s="19"/>
      <c r="AG3370"/>
      <c r="AH3370"/>
    </row>
    <row r="3371" spans="2:34">
      <c r="B3371"/>
      <c r="C3371"/>
      <c r="D3371" s="19"/>
      <c r="E3371" s="283"/>
      <c r="AE3371" s="19"/>
      <c r="AF3371" s="19"/>
      <c r="AG3371"/>
      <c r="AH3371"/>
    </row>
    <row r="3372" spans="2:34">
      <c r="B3372"/>
      <c r="C3372"/>
      <c r="D3372" s="19"/>
      <c r="E3372" s="283"/>
      <c r="AE3372" s="19"/>
      <c r="AF3372" s="19"/>
      <c r="AG3372"/>
      <c r="AH3372"/>
    </row>
    <row r="3373" spans="2:34">
      <c r="B3373"/>
      <c r="C3373"/>
      <c r="D3373" s="19"/>
      <c r="E3373" s="283"/>
      <c r="AE3373" s="19"/>
      <c r="AF3373" s="19"/>
      <c r="AG3373"/>
      <c r="AH3373"/>
    </row>
    <row r="3374" spans="2:34">
      <c r="B3374"/>
      <c r="C3374"/>
      <c r="D3374" s="19"/>
      <c r="E3374" s="283"/>
      <c r="AE3374" s="19"/>
      <c r="AF3374" s="19"/>
      <c r="AG3374"/>
      <c r="AH3374"/>
    </row>
    <row r="3375" spans="2:34">
      <c r="B3375"/>
      <c r="C3375"/>
      <c r="D3375" s="19"/>
      <c r="E3375" s="283"/>
      <c r="AE3375" s="19"/>
      <c r="AF3375" s="19"/>
      <c r="AG3375"/>
      <c r="AH3375"/>
    </row>
    <row r="3376" spans="2:34">
      <c r="B3376"/>
      <c r="C3376"/>
      <c r="D3376" s="19"/>
      <c r="E3376" s="283"/>
      <c r="AE3376" s="19"/>
      <c r="AF3376" s="19"/>
      <c r="AG3376"/>
      <c r="AH3376"/>
    </row>
    <row r="3377" spans="2:34">
      <c r="B3377"/>
      <c r="C3377"/>
      <c r="D3377" s="19"/>
      <c r="E3377" s="283"/>
      <c r="AE3377" s="19"/>
      <c r="AF3377" s="19"/>
      <c r="AG3377"/>
      <c r="AH3377"/>
    </row>
    <row r="3378" spans="2:34">
      <c r="B3378"/>
      <c r="C3378"/>
      <c r="D3378" s="19"/>
      <c r="E3378" s="283"/>
      <c r="AE3378" s="19"/>
      <c r="AF3378" s="19"/>
      <c r="AG3378"/>
      <c r="AH3378"/>
    </row>
    <row r="3379" spans="2:34">
      <c r="B3379"/>
      <c r="C3379"/>
      <c r="D3379" s="19"/>
      <c r="E3379" s="283"/>
      <c r="AE3379" s="19"/>
      <c r="AF3379" s="19"/>
      <c r="AG3379"/>
      <c r="AH3379"/>
    </row>
    <row r="3380" spans="2:34">
      <c r="B3380"/>
      <c r="C3380"/>
      <c r="D3380" s="19"/>
      <c r="E3380" s="283"/>
      <c r="AE3380" s="19"/>
      <c r="AF3380" s="19"/>
      <c r="AG3380"/>
      <c r="AH3380"/>
    </row>
    <row r="3381" spans="2:34">
      <c r="B3381"/>
      <c r="C3381"/>
      <c r="D3381" s="19"/>
      <c r="E3381" s="283"/>
      <c r="AE3381" s="19"/>
      <c r="AF3381" s="19"/>
      <c r="AG3381"/>
      <c r="AH3381"/>
    </row>
    <row r="3382" spans="2:34">
      <c r="B3382"/>
      <c r="C3382"/>
      <c r="D3382" s="19"/>
      <c r="E3382" s="283"/>
      <c r="AE3382" s="19"/>
      <c r="AF3382" s="19"/>
      <c r="AG3382"/>
      <c r="AH3382"/>
    </row>
    <row r="3383" spans="2:34">
      <c r="B3383"/>
      <c r="C3383"/>
      <c r="D3383" s="19"/>
      <c r="E3383" s="283"/>
      <c r="AE3383" s="19"/>
      <c r="AF3383" s="19"/>
      <c r="AG3383"/>
      <c r="AH3383"/>
    </row>
    <row r="3384" spans="2:34">
      <c r="B3384"/>
      <c r="C3384"/>
      <c r="D3384" s="19"/>
      <c r="E3384" s="283"/>
      <c r="AE3384" s="19"/>
      <c r="AF3384" s="19"/>
      <c r="AG3384"/>
      <c r="AH3384"/>
    </row>
    <row r="3385" spans="2:34">
      <c r="B3385"/>
      <c r="C3385"/>
      <c r="D3385" s="19"/>
      <c r="E3385" s="283"/>
      <c r="AE3385" s="19"/>
      <c r="AF3385" s="19"/>
      <c r="AG3385"/>
      <c r="AH3385"/>
    </row>
    <row r="3386" spans="2:34">
      <c r="B3386"/>
      <c r="C3386"/>
      <c r="D3386" s="19"/>
      <c r="E3386" s="283"/>
      <c r="AE3386" s="19"/>
      <c r="AF3386" s="19"/>
      <c r="AG3386"/>
      <c r="AH3386"/>
    </row>
    <row r="3387" spans="2:34">
      <c r="B3387"/>
      <c r="C3387"/>
      <c r="D3387" s="19"/>
      <c r="E3387" s="283"/>
      <c r="AE3387" s="19"/>
      <c r="AF3387" s="19"/>
      <c r="AG3387"/>
      <c r="AH3387"/>
    </row>
    <row r="3388" spans="2:34">
      <c r="B3388"/>
      <c r="C3388"/>
      <c r="D3388" s="19"/>
      <c r="E3388" s="283"/>
      <c r="AE3388" s="19"/>
      <c r="AF3388" s="19"/>
      <c r="AG3388"/>
      <c r="AH3388"/>
    </row>
    <row r="3389" spans="2:34">
      <c r="B3389"/>
      <c r="C3389"/>
      <c r="D3389" s="19"/>
      <c r="E3389" s="283"/>
      <c r="AE3389" s="19"/>
      <c r="AF3389" s="19"/>
      <c r="AG3389"/>
      <c r="AH3389"/>
    </row>
    <row r="3390" spans="2:34">
      <c r="B3390"/>
      <c r="C3390"/>
      <c r="D3390" s="19"/>
      <c r="E3390" s="283"/>
      <c r="AE3390" s="19"/>
      <c r="AF3390" s="19"/>
      <c r="AG3390"/>
      <c r="AH3390"/>
    </row>
    <row r="3391" spans="2:34">
      <c r="B3391"/>
      <c r="C3391"/>
      <c r="D3391" s="19"/>
      <c r="E3391" s="283"/>
      <c r="AE3391" s="19"/>
      <c r="AF3391" s="19"/>
      <c r="AG3391"/>
      <c r="AH3391"/>
    </row>
    <row r="3392" spans="2:34">
      <c r="B3392"/>
      <c r="C3392"/>
      <c r="D3392" s="19"/>
      <c r="E3392" s="283"/>
      <c r="AE3392" s="19"/>
      <c r="AF3392" s="19"/>
      <c r="AG3392"/>
      <c r="AH3392"/>
    </row>
    <row r="3393" spans="2:34">
      <c r="B3393"/>
      <c r="C3393"/>
      <c r="D3393" s="19"/>
      <c r="E3393" s="283"/>
      <c r="AE3393" s="19"/>
      <c r="AF3393" s="19"/>
      <c r="AG3393"/>
      <c r="AH3393"/>
    </row>
    <row r="3394" spans="2:34">
      <c r="B3394"/>
      <c r="C3394"/>
      <c r="D3394" s="19"/>
      <c r="E3394" s="283"/>
      <c r="AE3394" s="19"/>
      <c r="AF3394" s="19"/>
      <c r="AG3394"/>
      <c r="AH3394"/>
    </row>
    <row r="3395" spans="2:34">
      <c r="B3395"/>
      <c r="C3395"/>
      <c r="D3395" s="19"/>
      <c r="E3395" s="283"/>
      <c r="AE3395" s="19"/>
      <c r="AF3395" s="19"/>
      <c r="AG3395"/>
      <c r="AH3395"/>
    </row>
    <row r="3396" spans="2:34">
      <c r="B3396"/>
      <c r="C3396"/>
      <c r="D3396" s="19"/>
      <c r="E3396" s="283"/>
      <c r="AE3396" s="19"/>
      <c r="AF3396" s="19"/>
      <c r="AG3396"/>
      <c r="AH3396"/>
    </row>
    <row r="3397" spans="2:34">
      <c r="B3397"/>
      <c r="C3397"/>
      <c r="D3397" s="19"/>
      <c r="E3397" s="283"/>
      <c r="AE3397" s="19"/>
      <c r="AF3397" s="19"/>
      <c r="AG3397"/>
      <c r="AH3397"/>
    </row>
    <row r="3398" spans="2:34">
      <c r="B3398"/>
      <c r="C3398"/>
      <c r="D3398" s="19"/>
      <c r="E3398" s="283"/>
      <c r="AE3398" s="19"/>
      <c r="AF3398" s="19"/>
      <c r="AG3398"/>
      <c r="AH3398"/>
    </row>
    <row r="3399" spans="2:34">
      <c r="B3399"/>
      <c r="C3399"/>
      <c r="D3399" s="19"/>
      <c r="E3399" s="283"/>
      <c r="AE3399" s="19"/>
      <c r="AF3399" s="19"/>
      <c r="AG3399"/>
      <c r="AH3399"/>
    </row>
    <row r="3400" spans="2:34">
      <c r="B3400"/>
      <c r="C3400"/>
      <c r="D3400" s="19"/>
      <c r="E3400" s="283"/>
      <c r="AE3400" s="19"/>
      <c r="AF3400" s="19"/>
      <c r="AG3400"/>
      <c r="AH3400"/>
    </row>
    <row r="3401" spans="2:34">
      <c r="B3401"/>
      <c r="C3401"/>
      <c r="D3401" s="19"/>
      <c r="E3401" s="283"/>
      <c r="AE3401" s="19"/>
      <c r="AF3401" s="19"/>
      <c r="AG3401"/>
      <c r="AH3401"/>
    </row>
    <row r="3402" spans="2:34">
      <c r="B3402"/>
      <c r="C3402"/>
      <c r="D3402" s="19"/>
      <c r="E3402" s="283"/>
      <c r="AE3402" s="19"/>
      <c r="AF3402" s="19"/>
      <c r="AG3402"/>
      <c r="AH3402"/>
    </row>
    <row r="3403" spans="2:34">
      <c r="B3403"/>
      <c r="C3403"/>
      <c r="D3403" s="19"/>
      <c r="E3403" s="283"/>
      <c r="AE3403" s="19"/>
      <c r="AF3403" s="19"/>
      <c r="AG3403"/>
      <c r="AH3403"/>
    </row>
    <row r="3404" spans="2:34">
      <c r="B3404"/>
      <c r="C3404"/>
      <c r="D3404" s="19"/>
      <c r="E3404" s="283"/>
      <c r="AE3404" s="19"/>
      <c r="AF3404" s="19"/>
      <c r="AG3404"/>
      <c r="AH3404"/>
    </row>
    <row r="3405" spans="2:34">
      <c r="B3405"/>
      <c r="C3405"/>
      <c r="D3405" s="19"/>
      <c r="E3405" s="283"/>
      <c r="AE3405" s="19"/>
      <c r="AF3405" s="19"/>
      <c r="AG3405"/>
      <c r="AH3405"/>
    </row>
    <row r="3406" spans="2:34">
      <c r="B3406"/>
      <c r="C3406"/>
      <c r="D3406" s="19"/>
      <c r="E3406" s="283"/>
      <c r="AE3406" s="19"/>
      <c r="AF3406" s="19"/>
      <c r="AG3406"/>
      <c r="AH3406"/>
    </row>
    <row r="3407" spans="2:34">
      <c r="B3407"/>
      <c r="C3407"/>
      <c r="D3407" s="19"/>
      <c r="E3407" s="283"/>
      <c r="AE3407" s="19"/>
      <c r="AF3407" s="19"/>
      <c r="AG3407"/>
      <c r="AH3407"/>
    </row>
    <row r="3408" spans="2:34">
      <c r="B3408"/>
      <c r="C3408"/>
      <c r="D3408" s="19"/>
      <c r="E3408" s="283"/>
      <c r="AE3408" s="19"/>
      <c r="AF3408" s="19"/>
      <c r="AG3408"/>
      <c r="AH3408"/>
    </row>
    <row r="3409" spans="2:34">
      <c r="B3409"/>
      <c r="C3409"/>
      <c r="D3409" s="19"/>
      <c r="E3409" s="283"/>
      <c r="AE3409" s="19"/>
      <c r="AF3409" s="19"/>
      <c r="AG3409"/>
      <c r="AH3409"/>
    </row>
    <row r="3410" spans="2:34">
      <c r="B3410"/>
      <c r="C3410"/>
      <c r="D3410" s="19"/>
      <c r="E3410" s="283"/>
      <c r="AE3410" s="19"/>
      <c r="AF3410" s="19"/>
      <c r="AG3410"/>
      <c r="AH3410"/>
    </row>
    <row r="3411" spans="2:34">
      <c r="B3411"/>
      <c r="C3411"/>
      <c r="D3411" s="19"/>
      <c r="E3411" s="283"/>
      <c r="AE3411" s="19"/>
      <c r="AF3411" s="19"/>
      <c r="AG3411"/>
      <c r="AH3411"/>
    </row>
    <row r="3412" spans="2:34">
      <c r="B3412"/>
      <c r="C3412"/>
      <c r="D3412" s="19"/>
      <c r="E3412" s="283"/>
      <c r="AE3412" s="19"/>
      <c r="AF3412" s="19"/>
      <c r="AG3412"/>
      <c r="AH3412"/>
    </row>
    <row r="3413" spans="2:34">
      <c r="B3413"/>
      <c r="C3413"/>
      <c r="D3413" s="19"/>
      <c r="E3413" s="283"/>
      <c r="AE3413" s="19"/>
      <c r="AF3413" s="19"/>
      <c r="AG3413"/>
      <c r="AH3413"/>
    </row>
    <row r="3414" spans="2:34">
      <c r="B3414"/>
      <c r="C3414"/>
      <c r="D3414" s="19"/>
      <c r="E3414" s="283"/>
      <c r="AE3414" s="19"/>
      <c r="AF3414" s="19"/>
      <c r="AG3414"/>
      <c r="AH3414"/>
    </row>
    <row r="3415" spans="2:34">
      <c r="B3415"/>
      <c r="C3415"/>
      <c r="D3415" s="19"/>
      <c r="E3415" s="283"/>
      <c r="AE3415" s="19"/>
      <c r="AF3415" s="19"/>
      <c r="AG3415"/>
      <c r="AH3415"/>
    </row>
    <row r="3416" spans="2:34">
      <c r="B3416"/>
      <c r="C3416"/>
      <c r="D3416" s="19"/>
      <c r="E3416" s="283"/>
      <c r="AE3416" s="19"/>
      <c r="AF3416" s="19"/>
      <c r="AG3416"/>
      <c r="AH3416"/>
    </row>
    <row r="3417" spans="2:34">
      <c r="B3417"/>
      <c r="C3417"/>
      <c r="D3417" s="19"/>
      <c r="E3417" s="283"/>
      <c r="AE3417" s="19"/>
      <c r="AF3417" s="19"/>
      <c r="AG3417"/>
      <c r="AH3417"/>
    </row>
    <row r="3418" spans="2:34">
      <c r="B3418"/>
      <c r="C3418"/>
      <c r="D3418" s="19"/>
      <c r="E3418" s="283"/>
      <c r="AE3418" s="19"/>
      <c r="AF3418" s="19"/>
      <c r="AG3418"/>
      <c r="AH3418"/>
    </row>
    <row r="3419" spans="2:34">
      <c r="B3419"/>
      <c r="C3419"/>
      <c r="D3419" s="19"/>
      <c r="E3419" s="283"/>
      <c r="AE3419" s="19"/>
      <c r="AF3419" s="19"/>
      <c r="AG3419"/>
      <c r="AH3419"/>
    </row>
    <row r="3420" spans="2:34">
      <c r="B3420"/>
      <c r="C3420"/>
      <c r="D3420" s="19"/>
      <c r="E3420" s="283"/>
      <c r="AE3420" s="19"/>
      <c r="AF3420" s="19"/>
      <c r="AG3420"/>
      <c r="AH3420"/>
    </row>
    <row r="3421" spans="2:34">
      <c r="B3421"/>
      <c r="C3421"/>
      <c r="D3421" s="19"/>
      <c r="E3421" s="283"/>
      <c r="AE3421" s="19"/>
      <c r="AF3421" s="19"/>
      <c r="AG3421"/>
      <c r="AH3421"/>
    </row>
    <row r="3422" spans="2:34">
      <c r="B3422"/>
      <c r="C3422"/>
      <c r="D3422" s="19"/>
      <c r="E3422" s="283"/>
      <c r="AE3422" s="19"/>
      <c r="AF3422" s="19"/>
      <c r="AG3422"/>
      <c r="AH3422"/>
    </row>
    <row r="3423" spans="2:34">
      <c r="B3423"/>
      <c r="C3423"/>
      <c r="D3423" s="19"/>
      <c r="E3423" s="283"/>
      <c r="AE3423" s="19"/>
      <c r="AF3423" s="19"/>
      <c r="AG3423"/>
      <c r="AH3423"/>
    </row>
    <row r="3424" spans="2:34">
      <c r="B3424"/>
      <c r="C3424"/>
      <c r="D3424" s="19"/>
      <c r="E3424" s="283"/>
      <c r="AE3424" s="19"/>
      <c r="AF3424" s="19"/>
      <c r="AG3424"/>
      <c r="AH3424"/>
    </row>
    <row r="3425" spans="2:34">
      <c r="B3425"/>
      <c r="C3425"/>
      <c r="D3425" s="19"/>
      <c r="E3425" s="283"/>
      <c r="AE3425" s="19"/>
      <c r="AF3425" s="19"/>
      <c r="AG3425"/>
      <c r="AH3425"/>
    </row>
    <row r="3426" spans="2:34">
      <c r="B3426"/>
      <c r="C3426"/>
      <c r="D3426" s="19"/>
      <c r="E3426" s="283"/>
      <c r="AE3426" s="19"/>
      <c r="AF3426" s="19"/>
      <c r="AG3426"/>
      <c r="AH3426"/>
    </row>
    <row r="3427" spans="2:34">
      <c r="B3427"/>
      <c r="C3427"/>
      <c r="D3427" s="19"/>
      <c r="E3427" s="283"/>
      <c r="AE3427" s="19"/>
      <c r="AF3427" s="19"/>
      <c r="AG3427"/>
      <c r="AH3427"/>
    </row>
    <row r="3428" spans="2:34">
      <c r="B3428"/>
      <c r="C3428"/>
      <c r="D3428" s="19"/>
      <c r="E3428" s="283"/>
      <c r="AE3428" s="19"/>
      <c r="AF3428" s="19"/>
      <c r="AG3428"/>
      <c r="AH3428"/>
    </row>
    <row r="3429" spans="2:34">
      <c r="B3429"/>
      <c r="C3429"/>
      <c r="D3429" s="19"/>
      <c r="E3429" s="283"/>
      <c r="AE3429" s="19"/>
      <c r="AF3429" s="19"/>
      <c r="AG3429"/>
      <c r="AH3429"/>
    </row>
    <row r="3430" spans="2:34">
      <c r="B3430"/>
      <c r="C3430"/>
      <c r="D3430" s="19"/>
      <c r="E3430" s="283"/>
      <c r="AE3430" s="19"/>
      <c r="AF3430" s="19"/>
      <c r="AG3430"/>
      <c r="AH3430"/>
    </row>
    <row r="3431" spans="2:34">
      <c r="B3431"/>
      <c r="C3431"/>
      <c r="D3431" s="19"/>
      <c r="E3431" s="283"/>
      <c r="AE3431" s="19"/>
      <c r="AF3431" s="19"/>
      <c r="AG3431"/>
      <c r="AH3431"/>
    </row>
    <row r="3432" spans="2:34">
      <c r="B3432"/>
      <c r="C3432"/>
      <c r="D3432" s="19"/>
      <c r="E3432" s="283"/>
      <c r="AE3432" s="19"/>
      <c r="AF3432" s="19"/>
      <c r="AG3432"/>
      <c r="AH3432"/>
    </row>
    <row r="3433" spans="2:34">
      <c r="B3433"/>
      <c r="C3433"/>
      <c r="D3433" s="19"/>
      <c r="E3433" s="283"/>
      <c r="AE3433" s="19"/>
      <c r="AF3433" s="19"/>
      <c r="AG3433"/>
      <c r="AH3433"/>
    </row>
    <row r="3434" spans="2:34">
      <c r="B3434"/>
      <c r="C3434"/>
      <c r="D3434" s="19"/>
      <c r="E3434" s="283"/>
      <c r="AE3434" s="19"/>
      <c r="AF3434" s="19"/>
      <c r="AG3434"/>
      <c r="AH3434"/>
    </row>
    <row r="3435" spans="2:34">
      <c r="B3435"/>
      <c r="C3435"/>
      <c r="D3435" s="19"/>
      <c r="E3435" s="283"/>
      <c r="AE3435" s="19"/>
      <c r="AF3435" s="19"/>
      <c r="AG3435"/>
      <c r="AH3435"/>
    </row>
    <row r="3436" spans="2:34">
      <c r="B3436"/>
      <c r="C3436"/>
      <c r="D3436" s="19"/>
      <c r="E3436" s="283"/>
      <c r="AE3436" s="19"/>
      <c r="AF3436" s="19"/>
      <c r="AG3436"/>
      <c r="AH3436"/>
    </row>
    <row r="3437" spans="2:34">
      <c r="B3437"/>
      <c r="C3437"/>
      <c r="D3437" s="19"/>
      <c r="E3437" s="283"/>
      <c r="AE3437" s="19"/>
      <c r="AF3437" s="19"/>
      <c r="AG3437"/>
      <c r="AH3437"/>
    </row>
    <row r="3438" spans="2:34">
      <c r="B3438"/>
      <c r="C3438"/>
      <c r="D3438" s="19"/>
      <c r="E3438" s="283"/>
      <c r="AE3438" s="19"/>
      <c r="AF3438" s="19"/>
      <c r="AG3438"/>
      <c r="AH3438"/>
    </row>
    <row r="3439" spans="2:34">
      <c r="B3439"/>
      <c r="C3439"/>
      <c r="D3439" s="19"/>
      <c r="E3439" s="283"/>
      <c r="AE3439" s="19"/>
      <c r="AF3439" s="19"/>
      <c r="AG3439"/>
      <c r="AH3439"/>
    </row>
    <row r="3440" spans="2:34">
      <c r="B3440"/>
      <c r="C3440"/>
      <c r="D3440" s="19"/>
      <c r="E3440" s="283"/>
      <c r="AE3440" s="19"/>
      <c r="AF3440" s="19"/>
      <c r="AG3440"/>
      <c r="AH3440"/>
    </row>
    <row r="3441" spans="2:34">
      <c r="B3441"/>
      <c r="C3441"/>
      <c r="D3441" s="19"/>
      <c r="E3441" s="283"/>
      <c r="AE3441" s="19"/>
      <c r="AF3441" s="19"/>
      <c r="AG3441"/>
      <c r="AH3441"/>
    </row>
    <row r="3442" spans="2:34">
      <c r="B3442"/>
      <c r="C3442"/>
      <c r="D3442" s="19"/>
      <c r="E3442" s="283"/>
      <c r="AE3442" s="19"/>
      <c r="AF3442" s="19"/>
      <c r="AG3442"/>
      <c r="AH3442"/>
    </row>
    <row r="3443" spans="2:34">
      <c r="B3443"/>
      <c r="C3443"/>
      <c r="D3443" s="19"/>
      <c r="E3443" s="283"/>
      <c r="AE3443" s="19"/>
      <c r="AF3443" s="19"/>
      <c r="AG3443"/>
      <c r="AH3443"/>
    </row>
    <row r="3444" spans="2:34">
      <c r="B3444"/>
      <c r="C3444"/>
      <c r="D3444" s="19"/>
      <c r="E3444" s="283"/>
      <c r="AE3444" s="19"/>
      <c r="AF3444" s="19"/>
      <c r="AG3444"/>
      <c r="AH3444"/>
    </row>
    <row r="3445" spans="2:34">
      <c r="B3445"/>
      <c r="C3445"/>
      <c r="D3445" s="19"/>
      <c r="E3445" s="283"/>
      <c r="AE3445" s="19"/>
      <c r="AF3445" s="19"/>
      <c r="AG3445"/>
      <c r="AH3445"/>
    </row>
    <row r="3446" spans="2:34">
      <c r="B3446"/>
      <c r="C3446"/>
      <c r="D3446" s="19"/>
      <c r="E3446" s="283"/>
      <c r="AE3446" s="19"/>
      <c r="AF3446" s="19"/>
      <c r="AG3446"/>
      <c r="AH3446"/>
    </row>
    <row r="3447" spans="2:34">
      <c r="B3447"/>
      <c r="C3447"/>
      <c r="D3447" s="19"/>
      <c r="E3447" s="283"/>
      <c r="AE3447" s="19"/>
      <c r="AF3447" s="19"/>
      <c r="AG3447"/>
      <c r="AH3447"/>
    </row>
    <row r="3448" spans="2:34">
      <c r="B3448"/>
      <c r="C3448"/>
      <c r="D3448" s="19"/>
      <c r="E3448" s="283"/>
      <c r="AE3448" s="19"/>
      <c r="AF3448" s="19"/>
      <c r="AG3448"/>
      <c r="AH3448"/>
    </row>
    <row r="3449" spans="2:34">
      <c r="B3449"/>
      <c r="C3449"/>
      <c r="D3449" s="19"/>
      <c r="E3449" s="283"/>
      <c r="AE3449" s="19"/>
      <c r="AF3449" s="19"/>
      <c r="AG3449"/>
      <c r="AH3449"/>
    </row>
    <row r="3450" spans="2:34">
      <c r="B3450"/>
      <c r="C3450"/>
      <c r="D3450" s="19"/>
      <c r="E3450" s="283"/>
      <c r="AE3450" s="19"/>
      <c r="AF3450" s="19"/>
      <c r="AG3450"/>
      <c r="AH3450"/>
    </row>
    <row r="3451" spans="2:34">
      <c r="B3451"/>
      <c r="C3451"/>
      <c r="D3451" s="19"/>
      <c r="E3451" s="283"/>
      <c r="AE3451" s="19"/>
      <c r="AF3451" s="19"/>
      <c r="AG3451"/>
      <c r="AH3451"/>
    </row>
    <row r="3452" spans="2:34">
      <c r="B3452"/>
      <c r="C3452"/>
      <c r="D3452" s="19"/>
      <c r="E3452" s="283"/>
      <c r="AE3452" s="19"/>
      <c r="AF3452" s="19"/>
      <c r="AG3452"/>
      <c r="AH3452"/>
    </row>
    <row r="3453" spans="2:34">
      <c r="B3453"/>
      <c r="C3453"/>
      <c r="D3453" s="19"/>
      <c r="E3453" s="283"/>
      <c r="AE3453" s="19"/>
      <c r="AF3453" s="19"/>
      <c r="AG3453"/>
      <c r="AH3453"/>
    </row>
    <row r="3454" spans="2:34">
      <c r="B3454"/>
      <c r="C3454"/>
      <c r="D3454" s="19"/>
      <c r="E3454" s="283"/>
      <c r="AE3454" s="19"/>
      <c r="AF3454" s="19"/>
      <c r="AG3454"/>
      <c r="AH3454"/>
    </row>
    <row r="3455" spans="2:34">
      <c r="B3455"/>
      <c r="C3455"/>
      <c r="D3455" s="19"/>
      <c r="E3455" s="283"/>
      <c r="AE3455" s="19"/>
      <c r="AF3455" s="19"/>
      <c r="AG3455"/>
      <c r="AH3455"/>
    </row>
    <row r="3456" spans="2:34">
      <c r="B3456"/>
      <c r="C3456"/>
      <c r="D3456" s="19"/>
      <c r="E3456" s="283"/>
      <c r="AE3456" s="19"/>
      <c r="AF3456" s="19"/>
      <c r="AG3456"/>
      <c r="AH3456"/>
    </row>
    <row r="3457" spans="2:34">
      <c r="B3457"/>
      <c r="C3457"/>
      <c r="D3457" s="19"/>
      <c r="E3457" s="283"/>
      <c r="AE3457" s="19"/>
      <c r="AF3457" s="19"/>
      <c r="AG3457"/>
      <c r="AH3457"/>
    </row>
    <row r="3458" spans="2:34">
      <c r="B3458"/>
      <c r="C3458"/>
      <c r="D3458" s="19"/>
      <c r="E3458" s="283"/>
      <c r="AE3458" s="19"/>
      <c r="AF3458" s="19"/>
      <c r="AG3458"/>
      <c r="AH3458"/>
    </row>
    <row r="3459" spans="2:34">
      <c r="B3459"/>
      <c r="C3459"/>
      <c r="D3459" s="19"/>
      <c r="E3459" s="283"/>
      <c r="AE3459" s="19"/>
      <c r="AF3459" s="19"/>
      <c r="AG3459"/>
      <c r="AH3459"/>
    </row>
    <row r="3460" spans="2:34">
      <c r="B3460"/>
      <c r="C3460"/>
      <c r="D3460" s="19"/>
      <c r="E3460" s="283"/>
      <c r="AE3460" s="19"/>
      <c r="AF3460" s="19"/>
      <c r="AG3460"/>
      <c r="AH3460"/>
    </row>
    <row r="3461" spans="2:34">
      <c r="B3461"/>
      <c r="C3461"/>
      <c r="D3461" s="19"/>
      <c r="E3461" s="283"/>
      <c r="AE3461" s="19"/>
      <c r="AF3461" s="19"/>
      <c r="AG3461"/>
      <c r="AH3461"/>
    </row>
    <row r="3462" spans="2:34">
      <c r="B3462"/>
      <c r="C3462"/>
      <c r="D3462" s="19"/>
      <c r="E3462" s="283"/>
      <c r="AE3462" s="19"/>
      <c r="AF3462" s="19"/>
      <c r="AG3462"/>
      <c r="AH3462"/>
    </row>
    <row r="3463" spans="2:34">
      <c r="B3463"/>
      <c r="C3463"/>
      <c r="D3463" s="19"/>
      <c r="E3463" s="283"/>
      <c r="AE3463" s="19"/>
      <c r="AF3463" s="19"/>
      <c r="AG3463"/>
      <c r="AH3463"/>
    </row>
    <row r="3464" spans="2:34">
      <c r="B3464"/>
      <c r="C3464"/>
      <c r="D3464" s="19"/>
      <c r="E3464" s="283"/>
      <c r="AE3464" s="19"/>
      <c r="AF3464" s="19"/>
      <c r="AG3464"/>
      <c r="AH3464"/>
    </row>
    <row r="3465" spans="2:34">
      <c r="B3465"/>
      <c r="C3465"/>
      <c r="D3465" s="19"/>
      <c r="E3465" s="283"/>
      <c r="AE3465" s="19"/>
      <c r="AF3465" s="19"/>
      <c r="AG3465"/>
      <c r="AH3465"/>
    </row>
    <row r="3466" spans="2:34">
      <c r="B3466"/>
      <c r="C3466"/>
      <c r="D3466" s="19"/>
      <c r="E3466" s="283"/>
      <c r="AE3466" s="19"/>
      <c r="AF3466" s="19"/>
      <c r="AG3466"/>
      <c r="AH3466"/>
    </row>
    <row r="3467" spans="2:34">
      <c r="B3467"/>
      <c r="C3467"/>
      <c r="D3467" s="19"/>
      <c r="E3467" s="283"/>
      <c r="AE3467" s="19"/>
      <c r="AF3467" s="19"/>
      <c r="AG3467"/>
      <c r="AH3467"/>
    </row>
    <row r="3468" spans="2:34">
      <c r="B3468"/>
      <c r="C3468"/>
      <c r="D3468" s="19"/>
      <c r="E3468" s="283"/>
      <c r="AE3468" s="19"/>
      <c r="AF3468" s="19"/>
      <c r="AG3468"/>
      <c r="AH3468"/>
    </row>
    <row r="3469" spans="2:34">
      <c r="B3469"/>
      <c r="C3469"/>
      <c r="D3469" s="19"/>
      <c r="E3469" s="283"/>
      <c r="AE3469" s="19"/>
      <c r="AF3469" s="19"/>
      <c r="AG3469"/>
      <c r="AH3469"/>
    </row>
    <row r="3470" spans="2:34">
      <c r="B3470"/>
      <c r="C3470"/>
      <c r="D3470" s="19"/>
      <c r="E3470" s="283"/>
      <c r="AE3470" s="19"/>
      <c r="AF3470" s="19"/>
      <c r="AG3470"/>
      <c r="AH3470"/>
    </row>
    <row r="3471" spans="2:34">
      <c r="B3471"/>
      <c r="C3471"/>
      <c r="D3471" s="19"/>
      <c r="E3471" s="283"/>
      <c r="AE3471" s="19"/>
      <c r="AF3471" s="19"/>
      <c r="AG3471"/>
      <c r="AH3471"/>
    </row>
    <row r="3472" spans="2:34">
      <c r="B3472"/>
      <c r="C3472"/>
      <c r="D3472" s="19"/>
      <c r="E3472" s="283"/>
      <c r="AE3472" s="19"/>
      <c r="AF3472" s="19"/>
      <c r="AG3472"/>
      <c r="AH3472"/>
    </row>
    <row r="3473" spans="2:34">
      <c r="B3473"/>
      <c r="C3473"/>
      <c r="D3473" s="19"/>
      <c r="E3473" s="283"/>
      <c r="AE3473" s="19"/>
      <c r="AF3473" s="19"/>
      <c r="AG3473"/>
      <c r="AH3473"/>
    </row>
    <row r="3474" spans="2:34">
      <c r="B3474"/>
      <c r="C3474"/>
      <c r="D3474" s="19"/>
      <c r="E3474" s="283"/>
      <c r="AE3474" s="19"/>
      <c r="AF3474" s="19"/>
      <c r="AG3474"/>
      <c r="AH3474"/>
    </row>
    <row r="3475" spans="2:34">
      <c r="B3475"/>
      <c r="C3475"/>
      <c r="D3475" s="19"/>
      <c r="E3475" s="283"/>
      <c r="AE3475" s="19"/>
      <c r="AF3475" s="19"/>
      <c r="AG3475"/>
      <c r="AH3475"/>
    </row>
    <row r="3476" spans="2:34">
      <c r="B3476"/>
      <c r="C3476"/>
      <c r="D3476" s="19"/>
      <c r="E3476" s="283"/>
      <c r="AE3476" s="19"/>
      <c r="AF3476" s="19"/>
      <c r="AG3476"/>
      <c r="AH3476"/>
    </row>
    <row r="3477" spans="2:34">
      <c r="B3477"/>
      <c r="C3477"/>
      <c r="D3477" s="19"/>
      <c r="E3477" s="283"/>
      <c r="AE3477" s="19"/>
      <c r="AF3477" s="19"/>
      <c r="AG3477"/>
      <c r="AH3477"/>
    </row>
    <row r="3478" spans="2:34">
      <c r="B3478"/>
      <c r="C3478"/>
      <c r="D3478" s="19"/>
      <c r="E3478" s="283"/>
      <c r="AE3478" s="19"/>
      <c r="AF3478" s="19"/>
      <c r="AG3478"/>
      <c r="AH3478"/>
    </row>
    <row r="3479" spans="2:34">
      <c r="B3479"/>
      <c r="C3479"/>
      <c r="D3479" s="19"/>
      <c r="E3479" s="283"/>
      <c r="AE3479" s="19"/>
      <c r="AF3479" s="19"/>
      <c r="AG3479"/>
      <c r="AH3479"/>
    </row>
    <row r="3480" spans="2:34">
      <c r="B3480"/>
      <c r="C3480"/>
      <c r="D3480" s="19"/>
      <c r="E3480" s="283"/>
      <c r="AE3480" s="19"/>
      <c r="AF3480" s="19"/>
      <c r="AG3480"/>
      <c r="AH3480"/>
    </row>
    <row r="3481" spans="2:34">
      <c r="B3481"/>
      <c r="C3481"/>
      <c r="D3481" s="19"/>
      <c r="E3481" s="283"/>
      <c r="AE3481" s="19"/>
      <c r="AF3481" s="19"/>
      <c r="AG3481"/>
      <c r="AH3481"/>
    </row>
    <row r="3482" spans="2:34">
      <c r="B3482"/>
      <c r="C3482"/>
      <c r="D3482" s="19"/>
      <c r="E3482" s="283"/>
      <c r="AE3482" s="19"/>
      <c r="AF3482" s="19"/>
      <c r="AG3482"/>
      <c r="AH3482"/>
    </row>
    <row r="3483" spans="2:34">
      <c r="B3483"/>
      <c r="C3483"/>
      <c r="D3483" s="19"/>
      <c r="E3483" s="283"/>
      <c r="AE3483" s="19"/>
      <c r="AF3483" s="19"/>
      <c r="AG3483"/>
      <c r="AH3483"/>
    </row>
    <row r="3484" spans="2:34">
      <c r="B3484"/>
      <c r="C3484"/>
      <c r="D3484" s="19"/>
      <c r="E3484" s="283"/>
      <c r="AE3484" s="19"/>
      <c r="AF3484" s="19"/>
      <c r="AG3484"/>
      <c r="AH3484"/>
    </row>
    <row r="3485" spans="2:34">
      <c r="B3485"/>
      <c r="C3485"/>
      <c r="D3485" s="19"/>
      <c r="E3485" s="283"/>
      <c r="AE3485" s="19"/>
      <c r="AF3485" s="19"/>
      <c r="AG3485"/>
      <c r="AH3485"/>
    </row>
    <row r="3486" spans="2:34">
      <c r="B3486"/>
      <c r="C3486"/>
      <c r="D3486" s="19"/>
      <c r="E3486" s="283"/>
      <c r="AE3486" s="19"/>
      <c r="AF3486" s="19"/>
      <c r="AG3486"/>
      <c r="AH3486"/>
    </row>
    <row r="3487" spans="2:34">
      <c r="B3487"/>
      <c r="C3487"/>
      <c r="D3487" s="19"/>
      <c r="E3487" s="283"/>
      <c r="AE3487" s="19"/>
      <c r="AF3487" s="19"/>
      <c r="AG3487"/>
      <c r="AH3487"/>
    </row>
    <row r="3488" spans="2:34">
      <c r="B3488"/>
      <c r="C3488"/>
      <c r="D3488" s="19"/>
      <c r="E3488" s="283"/>
      <c r="AE3488" s="19"/>
      <c r="AF3488" s="19"/>
      <c r="AG3488"/>
      <c r="AH3488"/>
    </row>
    <row r="3489" spans="2:34">
      <c r="B3489"/>
      <c r="C3489"/>
      <c r="D3489" s="19"/>
      <c r="E3489" s="283"/>
      <c r="AE3489" s="19"/>
      <c r="AF3489" s="19"/>
      <c r="AG3489"/>
      <c r="AH3489"/>
    </row>
    <row r="3490" spans="2:34">
      <c r="B3490"/>
      <c r="C3490"/>
      <c r="D3490" s="19"/>
      <c r="E3490" s="283"/>
      <c r="AE3490" s="19"/>
      <c r="AF3490" s="19"/>
      <c r="AG3490"/>
      <c r="AH3490"/>
    </row>
    <row r="3491" spans="2:34">
      <c r="B3491"/>
      <c r="C3491"/>
      <c r="D3491" s="19"/>
      <c r="E3491" s="283"/>
      <c r="AE3491" s="19"/>
      <c r="AF3491" s="19"/>
      <c r="AG3491"/>
      <c r="AH3491"/>
    </row>
    <row r="3492" spans="2:34">
      <c r="B3492"/>
      <c r="C3492"/>
      <c r="D3492" s="19"/>
      <c r="E3492" s="283"/>
      <c r="AE3492" s="19"/>
      <c r="AF3492" s="19"/>
      <c r="AG3492"/>
      <c r="AH3492"/>
    </row>
    <row r="3493" spans="2:34">
      <c r="B3493"/>
      <c r="C3493"/>
      <c r="D3493" s="19"/>
      <c r="E3493" s="283"/>
      <c r="AE3493" s="19"/>
      <c r="AF3493" s="19"/>
      <c r="AG3493"/>
      <c r="AH3493"/>
    </row>
    <row r="3494" spans="2:34">
      <c r="B3494"/>
      <c r="C3494"/>
      <c r="D3494" s="19"/>
      <c r="E3494" s="283"/>
      <c r="AE3494" s="19"/>
      <c r="AF3494" s="19"/>
      <c r="AG3494"/>
      <c r="AH3494"/>
    </row>
    <row r="3495" spans="2:34">
      <c r="B3495"/>
      <c r="C3495"/>
      <c r="D3495" s="19"/>
      <c r="E3495" s="283"/>
      <c r="AE3495" s="19"/>
      <c r="AF3495" s="19"/>
      <c r="AG3495"/>
      <c r="AH3495"/>
    </row>
    <row r="3496" spans="2:34">
      <c r="B3496"/>
      <c r="C3496"/>
      <c r="D3496" s="19"/>
      <c r="E3496" s="283"/>
      <c r="AE3496" s="19"/>
      <c r="AF3496" s="19"/>
      <c r="AG3496"/>
      <c r="AH3496"/>
    </row>
    <row r="3497" spans="2:34">
      <c r="B3497"/>
      <c r="C3497"/>
      <c r="D3497" s="19"/>
      <c r="E3497" s="283"/>
      <c r="AE3497" s="19"/>
      <c r="AF3497" s="19"/>
      <c r="AG3497"/>
      <c r="AH3497"/>
    </row>
    <row r="3498" spans="2:34">
      <c r="B3498"/>
      <c r="C3498"/>
      <c r="D3498" s="19"/>
      <c r="E3498" s="283"/>
      <c r="AE3498" s="19"/>
      <c r="AF3498" s="19"/>
      <c r="AG3498"/>
      <c r="AH3498"/>
    </row>
    <row r="3499" spans="2:34">
      <c r="B3499"/>
      <c r="C3499"/>
      <c r="D3499" s="19"/>
      <c r="E3499" s="283"/>
      <c r="AE3499" s="19"/>
      <c r="AF3499" s="19"/>
      <c r="AG3499"/>
      <c r="AH3499"/>
    </row>
    <row r="3500" spans="2:34">
      <c r="B3500"/>
      <c r="C3500"/>
      <c r="D3500" s="19"/>
      <c r="E3500" s="283"/>
      <c r="AE3500" s="19"/>
      <c r="AF3500" s="19"/>
      <c r="AG3500"/>
      <c r="AH3500"/>
    </row>
    <row r="3501" spans="2:34">
      <c r="B3501"/>
      <c r="C3501"/>
      <c r="D3501" s="19"/>
      <c r="E3501" s="283"/>
      <c r="AE3501" s="19"/>
      <c r="AF3501" s="19"/>
      <c r="AG3501"/>
      <c r="AH3501"/>
    </row>
    <row r="3502" spans="2:34">
      <c r="B3502"/>
      <c r="C3502"/>
      <c r="D3502" s="19"/>
      <c r="E3502" s="283"/>
      <c r="AE3502" s="19"/>
      <c r="AF3502" s="19"/>
      <c r="AG3502"/>
      <c r="AH3502"/>
    </row>
    <row r="3503" spans="2:34">
      <c r="B3503"/>
      <c r="C3503"/>
      <c r="D3503" s="19"/>
      <c r="E3503" s="283"/>
      <c r="AE3503" s="19"/>
      <c r="AF3503" s="19"/>
      <c r="AG3503"/>
      <c r="AH3503"/>
    </row>
    <row r="3504" spans="2:34">
      <c r="B3504"/>
      <c r="C3504"/>
      <c r="D3504" s="19"/>
      <c r="E3504" s="283"/>
      <c r="AE3504" s="19"/>
      <c r="AF3504" s="19"/>
      <c r="AG3504"/>
      <c r="AH3504"/>
    </row>
    <row r="3505" spans="2:34">
      <c r="B3505"/>
      <c r="C3505"/>
      <c r="D3505" s="19"/>
      <c r="E3505" s="283"/>
      <c r="AE3505" s="19"/>
      <c r="AF3505" s="19"/>
      <c r="AG3505"/>
      <c r="AH3505"/>
    </row>
    <row r="3506" spans="2:34">
      <c r="B3506"/>
      <c r="C3506"/>
      <c r="D3506" s="19"/>
      <c r="E3506" s="283"/>
      <c r="AE3506" s="19"/>
      <c r="AF3506" s="19"/>
      <c r="AG3506"/>
      <c r="AH3506"/>
    </row>
    <row r="3507" spans="2:34">
      <c r="B3507"/>
      <c r="C3507"/>
      <c r="D3507" s="19"/>
      <c r="E3507" s="283"/>
      <c r="AE3507" s="19"/>
      <c r="AF3507" s="19"/>
      <c r="AG3507"/>
      <c r="AH3507"/>
    </row>
    <row r="3508" spans="2:34">
      <c r="B3508"/>
      <c r="C3508"/>
      <c r="D3508" s="19"/>
      <c r="E3508" s="283"/>
      <c r="AE3508" s="19"/>
      <c r="AF3508" s="19"/>
      <c r="AG3508"/>
      <c r="AH3508"/>
    </row>
    <row r="3509" spans="2:34">
      <c r="B3509"/>
      <c r="C3509"/>
      <c r="D3509" s="19"/>
      <c r="E3509" s="283"/>
      <c r="AE3509" s="19"/>
      <c r="AF3509" s="19"/>
      <c r="AG3509"/>
      <c r="AH3509"/>
    </row>
    <row r="3510" spans="2:34">
      <c r="B3510"/>
      <c r="C3510"/>
      <c r="D3510" s="19"/>
      <c r="E3510" s="283"/>
      <c r="AE3510" s="19"/>
      <c r="AF3510" s="19"/>
      <c r="AG3510"/>
      <c r="AH3510"/>
    </row>
    <row r="3511" spans="2:34">
      <c r="B3511"/>
      <c r="C3511"/>
      <c r="D3511" s="19"/>
      <c r="E3511" s="283"/>
      <c r="AE3511" s="19"/>
      <c r="AF3511" s="19"/>
      <c r="AG3511"/>
      <c r="AH3511"/>
    </row>
    <row r="3512" spans="2:34">
      <c r="B3512"/>
      <c r="C3512"/>
      <c r="D3512" s="19"/>
      <c r="E3512" s="283"/>
      <c r="AE3512" s="19"/>
      <c r="AF3512" s="19"/>
      <c r="AG3512"/>
      <c r="AH3512"/>
    </row>
    <row r="3513" spans="2:34">
      <c r="B3513"/>
      <c r="C3513"/>
      <c r="D3513" s="19"/>
      <c r="E3513" s="283"/>
      <c r="AE3513" s="19"/>
      <c r="AF3513" s="19"/>
      <c r="AG3513"/>
      <c r="AH3513"/>
    </row>
    <row r="3514" spans="2:34">
      <c r="B3514"/>
      <c r="C3514"/>
      <c r="D3514" s="19"/>
      <c r="E3514" s="283"/>
      <c r="AE3514" s="19"/>
      <c r="AF3514" s="19"/>
      <c r="AG3514"/>
      <c r="AH3514"/>
    </row>
    <row r="3515" spans="2:34">
      <c r="B3515"/>
      <c r="C3515"/>
      <c r="D3515" s="19"/>
      <c r="E3515" s="283"/>
      <c r="AE3515" s="19"/>
      <c r="AF3515" s="19"/>
      <c r="AG3515"/>
      <c r="AH3515"/>
    </row>
    <row r="3516" spans="2:34">
      <c r="B3516"/>
      <c r="C3516"/>
      <c r="D3516" s="19"/>
      <c r="E3516" s="283"/>
      <c r="AE3516" s="19"/>
      <c r="AF3516" s="19"/>
      <c r="AG3516"/>
      <c r="AH3516"/>
    </row>
    <row r="3517" spans="2:34">
      <c r="B3517"/>
      <c r="C3517"/>
      <c r="D3517" s="19"/>
      <c r="E3517" s="283"/>
      <c r="AE3517" s="19"/>
      <c r="AF3517" s="19"/>
      <c r="AG3517"/>
      <c r="AH3517"/>
    </row>
    <row r="3518" spans="2:34">
      <c r="B3518"/>
      <c r="C3518"/>
      <c r="D3518" s="19"/>
      <c r="E3518" s="283"/>
      <c r="AE3518" s="19"/>
      <c r="AF3518" s="19"/>
      <c r="AG3518"/>
      <c r="AH3518"/>
    </row>
    <row r="3519" spans="2:34">
      <c r="B3519"/>
      <c r="C3519"/>
      <c r="D3519" s="19"/>
      <c r="E3519" s="283"/>
      <c r="AE3519" s="19"/>
      <c r="AF3519" s="19"/>
      <c r="AG3519"/>
      <c r="AH3519"/>
    </row>
    <row r="3520" spans="2:34">
      <c r="B3520"/>
      <c r="C3520"/>
      <c r="D3520" s="19"/>
      <c r="E3520" s="283"/>
      <c r="AE3520" s="19"/>
      <c r="AF3520" s="19"/>
      <c r="AG3520"/>
      <c r="AH3520"/>
    </row>
    <row r="3521" spans="2:34">
      <c r="B3521"/>
      <c r="C3521"/>
      <c r="D3521" s="19"/>
      <c r="E3521" s="283"/>
      <c r="AE3521" s="19"/>
      <c r="AF3521" s="19"/>
      <c r="AG3521"/>
      <c r="AH3521"/>
    </row>
    <row r="3522" spans="2:34">
      <c r="B3522"/>
      <c r="C3522"/>
      <c r="D3522" s="19"/>
      <c r="E3522" s="283"/>
      <c r="AE3522" s="19"/>
      <c r="AF3522" s="19"/>
      <c r="AG3522"/>
      <c r="AH3522"/>
    </row>
    <row r="3523" spans="2:34">
      <c r="B3523"/>
      <c r="C3523"/>
      <c r="D3523" s="19"/>
      <c r="E3523" s="283"/>
      <c r="AE3523" s="19"/>
      <c r="AF3523" s="19"/>
      <c r="AG3523"/>
      <c r="AH3523"/>
    </row>
    <row r="3524" spans="2:34">
      <c r="B3524"/>
      <c r="C3524"/>
      <c r="D3524" s="19"/>
      <c r="E3524" s="283"/>
      <c r="AE3524" s="19"/>
      <c r="AF3524" s="19"/>
      <c r="AG3524"/>
      <c r="AH3524"/>
    </row>
    <row r="3525" spans="2:34">
      <c r="B3525"/>
      <c r="C3525"/>
      <c r="D3525" s="19"/>
      <c r="E3525" s="283"/>
      <c r="AE3525" s="19"/>
      <c r="AF3525" s="19"/>
      <c r="AG3525"/>
      <c r="AH3525"/>
    </row>
    <row r="3526" spans="2:34">
      <c r="B3526"/>
      <c r="C3526"/>
      <c r="D3526" s="19"/>
      <c r="E3526" s="283"/>
      <c r="AE3526" s="19"/>
      <c r="AF3526" s="19"/>
      <c r="AG3526"/>
      <c r="AH3526"/>
    </row>
    <row r="3527" spans="2:34">
      <c r="B3527"/>
      <c r="C3527"/>
      <c r="D3527" s="19"/>
      <c r="E3527" s="283"/>
      <c r="AE3527" s="19"/>
      <c r="AF3527" s="19"/>
      <c r="AG3527"/>
      <c r="AH3527"/>
    </row>
    <row r="3528" spans="2:34">
      <c r="B3528"/>
      <c r="C3528"/>
      <c r="D3528" s="19"/>
      <c r="E3528" s="283"/>
      <c r="AE3528" s="19"/>
      <c r="AF3528" s="19"/>
      <c r="AG3528"/>
      <c r="AH3528"/>
    </row>
    <row r="3529" spans="2:34">
      <c r="B3529"/>
      <c r="C3529"/>
      <c r="D3529" s="19"/>
      <c r="E3529" s="283"/>
      <c r="AE3529" s="19"/>
      <c r="AF3529" s="19"/>
      <c r="AG3529"/>
      <c r="AH3529"/>
    </row>
    <row r="3530" spans="2:34">
      <c r="B3530"/>
      <c r="C3530"/>
      <c r="D3530" s="19"/>
      <c r="E3530" s="283"/>
      <c r="AE3530" s="19"/>
      <c r="AF3530" s="19"/>
      <c r="AG3530"/>
      <c r="AH3530"/>
    </row>
    <row r="3531" spans="2:34">
      <c r="B3531"/>
      <c r="C3531"/>
      <c r="D3531" s="19"/>
      <c r="E3531" s="283"/>
      <c r="AE3531" s="19"/>
      <c r="AF3531" s="19"/>
      <c r="AG3531"/>
      <c r="AH3531"/>
    </row>
    <row r="3532" spans="2:34">
      <c r="B3532"/>
      <c r="C3532"/>
      <c r="D3532" s="19"/>
      <c r="E3532" s="283"/>
      <c r="AE3532" s="19"/>
      <c r="AF3532" s="19"/>
      <c r="AG3532"/>
      <c r="AH3532"/>
    </row>
    <row r="3533" spans="2:34">
      <c r="B3533"/>
      <c r="C3533"/>
      <c r="D3533" s="19"/>
      <c r="E3533" s="283"/>
      <c r="AE3533" s="19"/>
      <c r="AF3533" s="19"/>
      <c r="AG3533"/>
      <c r="AH3533"/>
    </row>
    <row r="3534" spans="2:34">
      <c r="B3534"/>
      <c r="C3534"/>
      <c r="D3534" s="19"/>
      <c r="E3534" s="283"/>
      <c r="AE3534" s="19"/>
      <c r="AF3534" s="19"/>
      <c r="AG3534"/>
      <c r="AH3534"/>
    </row>
    <row r="3535" spans="2:34">
      <c r="B3535"/>
      <c r="C3535"/>
      <c r="D3535" s="19"/>
      <c r="E3535" s="283"/>
      <c r="AE3535" s="19"/>
      <c r="AF3535" s="19"/>
      <c r="AG3535"/>
      <c r="AH3535"/>
    </row>
    <row r="3536" spans="2:34">
      <c r="B3536"/>
      <c r="C3536"/>
      <c r="D3536" s="19"/>
      <c r="E3536" s="283"/>
      <c r="AE3536" s="19"/>
      <c r="AF3536" s="19"/>
      <c r="AG3536"/>
      <c r="AH3536"/>
    </row>
    <row r="3537" spans="2:34">
      <c r="B3537"/>
      <c r="C3537"/>
      <c r="D3537" s="19"/>
      <c r="E3537" s="283"/>
      <c r="AE3537" s="19"/>
      <c r="AF3537" s="19"/>
      <c r="AG3537"/>
      <c r="AH3537"/>
    </row>
    <row r="3538" spans="2:34">
      <c r="B3538"/>
      <c r="C3538"/>
      <c r="D3538" s="19"/>
      <c r="E3538" s="283"/>
      <c r="AE3538" s="19"/>
      <c r="AF3538" s="19"/>
      <c r="AG3538"/>
      <c r="AH3538"/>
    </row>
    <row r="3539" spans="2:34">
      <c r="B3539"/>
      <c r="C3539"/>
      <c r="D3539" s="19"/>
      <c r="E3539" s="283"/>
      <c r="AE3539" s="19"/>
      <c r="AF3539" s="19"/>
      <c r="AG3539"/>
      <c r="AH3539"/>
    </row>
    <row r="3540" spans="2:34">
      <c r="B3540"/>
      <c r="C3540"/>
      <c r="D3540" s="19"/>
      <c r="E3540" s="283"/>
      <c r="AE3540" s="19"/>
      <c r="AF3540" s="19"/>
      <c r="AG3540"/>
      <c r="AH3540"/>
    </row>
    <row r="3541" spans="2:34">
      <c r="B3541"/>
      <c r="C3541"/>
      <c r="D3541" s="19"/>
      <c r="E3541" s="283"/>
      <c r="AE3541" s="19"/>
      <c r="AF3541" s="19"/>
      <c r="AG3541"/>
      <c r="AH3541"/>
    </row>
    <row r="3542" spans="2:34">
      <c r="B3542"/>
      <c r="C3542"/>
      <c r="D3542" s="19"/>
      <c r="E3542" s="283"/>
      <c r="AE3542" s="19"/>
      <c r="AF3542" s="19"/>
      <c r="AG3542"/>
      <c r="AH3542"/>
    </row>
    <row r="3543" spans="2:34">
      <c r="B3543"/>
      <c r="C3543"/>
      <c r="D3543" s="19"/>
      <c r="E3543" s="283"/>
      <c r="AE3543" s="19"/>
      <c r="AF3543" s="19"/>
      <c r="AG3543"/>
      <c r="AH3543"/>
    </row>
    <row r="3544" spans="2:34">
      <c r="B3544"/>
      <c r="C3544"/>
      <c r="D3544" s="19"/>
      <c r="E3544" s="283"/>
      <c r="AE3544" s="19"/>
      <c r="AF3544" s="19"/>
      <c r="AG3544"/>
      <c r="AH3544"/>
    </row>
    <row r="3545" spans="2:34">
      <c r="B3545"/>
      <c r="C3545"/>
      <c r="D3545" s="19"/>
      <c r="E3545" s="283"/>
      <c r="AE3545" s="19"/>
      <c r="AF3545" s="19"/>
      <c r="AG3545"/>
      <c r="AH3545"/>
    </row>
    <row r="3546" spans="2:34">
      <c r="B3546"/>
      <c r="C3546"/>
      <c r="D3546" s="19"/>
      <c r="E3546" s="283"/>
      <c r="AE3546" s="19"/>
      <c r="AF3546" s="19"/>
      <c r="AG3546"/>
      <c r="AH3546"/>
    </row>
    <row r="3547" spans="2:34">
      <c r="B3547"/>
      <c r="C3547"/>
      <c r="D3547" s="19"/>
      <c r="E3547" s="283"/>
      <c r="AE3547" s="19"/>
      <c r="AF3547" s="19"/>
      <c r="AG3547"/>
      <c r="AH3547"/>
    </row>
    <row r="3548" spans="2:34">
      <c r="B3548"/>
      <c r="C3548"/>
      <c r="D3548" s="19"/>
      <c r="E3548" s="283"/>
      <c r="AE3548" s="19"/>
      <c r="AF3548" s="19"/>
      <c r="AG3548"/>
      <c r="AH3548"/>
    </row>
    <row r="3549" spans="2:34">
      <c r="B3549"/>
      <c r="C3549"/>
      <c r="D3549" s="19"/>
      <c r="E3549" s="283"/>
      <c r="AE3549" s="19"/>
      <c r="AF3549" s="19"/>
      <c r="AG3549"/>
      <c r="AH3549"/>
    </row>
    <row r="3550" spans="2:34">
      <c r="B3550"/>
      <c r="C3550"/>
      <c r="D3550" s="19"/>
      <c r="E3550" s="283"/>
      <c r="AE3550" s="19"/>
      <c r="AF3550" s="19"/>
      <c r="AG3550"/>
      <c r="AH3550"/>
    </row>
    <row r="3551" spans="2:34">
      <c r="B3551"/>
      <c r="C3551"/>
      <c r="D3551" s="19"/>
      <c r="E3551" s="283"/>
      <c r="AE3551" s="19"/>
      <c r="AF3551" s="19"/>
      <c r="AG3551"/>
      <c r="AH3551"/>
    </row>
    <row r="3552" spans="2:34">
      <c r="B3552"/>
      <c r="C3552"/>
      <c r="D3552" s="19"/>
      <c r="E3552" s="283"/>
      <c r="AE3552" s="19"/>
      <c r="AF3552" s="19"/>
      <c r="AG3552"/>
      <c r="AH3552"/>
    </row>
    <row r="3553" spans="2:34">
      <c r="B3553"/>
      <c r="C3553"/>
      <c r="D3553" s="19"/>
      <c r="E3553" s="283"/>
      <c r="AE3553" s="19"/>
      <c r="AF3553" s="19"/>
      <c r="AG3553"/>
      <c r="AH3553"/>
    </row>
    <row r="3554" spans="2:34">
      <c r="B3554"/>
      <c r="C3554"/>
      <c r="AE3554" s="19"/>
      <c r="AF3554" s="19"/>
      <c r="AG3554"/>
      <c r="AH3554"/>
    </row>
  </sheetData>
  <mergeCells count="31">
    <mergeCell ref="A60:AP60"/>
    <mergeCell ref="L10:M10"/>
    <mergeCell ref="AK10:AL10"/>
    <mergeCell ref="AC10:AD10"/>
    <mergeCell ref="AE10:AF10"/>
    <mergeCell ref="AG10:AH10"/>
    <mergeCell ref="A4:A10"/>
    <mergeCell ref="B10:C10"/>
    <mergeCell ref="D10:E10"/>
    <mergeCell ref="F10:G10"/>
    <mergeCell ref="AO10:AP10"/>
    <mergeCell ref="J10:K10"/>
    <mergeCell ref="AI10:AJ10"/>
    <mergeCell ref="N10:O10"/>
    <mergeCell ref="R10:S10"/>
    <mergeCell ref="BA10:BB10"/>
    <mergeCell ref="A1:BB1"/>
    <mergeCell ref="B7:Y7"/>
    <mergeCell ref="AW10:AX10"/>
    <mergeCell ref="AU10:AV10"/>
    <mergeCell ref="AC7:BB7"/>
    <mergeCell ref="B4:BB4"/>
    <mergeCell ref="AS10:AT10"/>
    <mergeCell ref="H10:I10"/>
    <mergeCell ref="AQ10:AR10"/>
    <mergeCell ref="P10:Q10"/>
    <mergeCell ref="X10:Y10"/>
    <mergeCell ref="V10:W10"/>
    <mergeCell ref="T10:U10"/>
    <mergeCell ref="Z10:AA10"/>
    <mergeCell ref="AY10:AZ10"/>
  </mergeCells>
  <phoneticPr fontId="8" type="noConversion"/>
  <printOptions horizontalCentered="1"/>
  <pageMargins left="0.78740157480314965" right="0.78740157480314965" top="0.78740157480314965" bottom="0.78740157480314965" header="0.39370078740157483" footer="0.39370078740157483"/>
  <pageSetup scale="5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BB39"/>
  <sheetViews>
    <sheetView showGridLines="0" zoomScaleNormal="100" workbookViewId="0">
      <pane xSplit="1" ySplit="11" topLeftCell="B12" activePane="bottomRight" state="frozen"/>
      <selection activeCell="B13" sqref="B13"/>
      <selection pane="topRight" activeCell="B13" sqref="B13"/>
      <selection pane="bottomLeft" activeCell="B13" sqref="B13"/>
      <selection pane="bottomRight" sqref="A1:BB1"/>
    </sheetView>
  </sheetViews>
  <sheetFormatPr defaultColWidth="11.42578125" defaultRowHeight="12.75"/>
  <cols>
    <col min="1" max="1" width="30.7109375" style="2" customWidth="1"/>
    <col min="2" max="2" width="8.7109375" style="2" customWidth="1"/>
    <col min="3" max="3" width="2.7109375" style="169" customWidth="1"/>
    <col min="4" max="4" width="8.7109375" style="2" customWidth="1"/>
    <col min="5" max="5" width="2.7109375" style="169" customWidth="1"/>
    <col min="6" max="6" width="8.7109375" style="169" customWidth="1"/>
    <col min="7" max="7" width="2.7109375" style="169" customWidth="1"/>
    <col min="8" max="8" width="8.7109375" style="58" customWidth="1"/>
    <col min="9" max="9" width="2.7109375" style="169" customWidth="1"/>
    <col min="10" max="10" width="8.7109375" style="58" customWidth="1"/>
    <col min="11" max="11" width="2.7109375" style="169" customWidth="1"/>
    <col min="12" max="12" width="8.7109375" style="169" customWidth="1"/>
    <col min="13" max="13" width="2.7109375" style="169" customWidth="1"/>
    <col min="14" max="14" width="8.7109375" style="169" customWidth="1"/>
    <col min="15" max="15" width="2.7109375" style="169" customWidth="1"/>
    <col min="16" max="16" width="8.7109375" style="169" customWidth="1"/>
    <col min="17" max="17" width="2.7109375" style="169" customWidth="1"/>
    <col min="18" max="18" width="8.7109375" style="169" customWidth="1"/>
    <col min="19" max="19" width="2.7109375" style="169" customWidth="1"/>
    <col min="20" max="20" width="8.7109375" style="169" customWidth="1"/>
    <col min="21" max="21" width="2.7109375" style="169" customWidth="1"/>
    <col min="22" max="22" width="8.7109375" style="169" customWidth="1"/>
    <col min="23" max="23" width="2.7109375" style="169" customWidth="1"/>
    <col min="24" max="24" width="8.7109375" style="169" customWidth="1"/>
    <col min="25" max="25" width="2.7109375" style="169" customWidth="1"/>
    <col min="26" max="26" width="8.7109375" style="169" customWidth="1"/>
    <col min="27" max="27" width="2.7109375" style="169" customWidth="1"/>
    <col min="28" max="28" width="1.7109375" style="169" customWidth="1"/>
    <col min="29" max="29" width="8.7109375" style="2" customWidth="1"/>
    <col min="30" max="30" width="2.7109375" style="2" customWidth="1"/>
    <col min="31" max="31" width="8.7109375" style="2" customWidth="1"/>
    <col min="32" max="32" width="2.7109375" style="2" customWidth="1"/>
    <col min="33" max="33" width="8.7109375" style="58" customWidth="1"/>
    <col min="34" max="34" width="2.7109375" style="58" customWidth="1"/>
    <col min="35" max="35" width="8.7109375" style="2" customWidth="1"/>
    <col min="36" max="36" width="2.7109375" style="2" customWidth="1"/>
    <col min="37" max="37" width="8.7109375" style="2" customWidth="1"/>
    <col min="38" max="38" width="2.7109375" style="2" customWidth="1"/>
    <col min="39" max="39" width="8.7109375" style="2" customWidth="1"/>
    <col min="40" max="40" width="2.7109375" style="2" customWidth="1"/>
    <col min="41" max="41" width="8.7109375" style="2" customWidth="1"/>
    <col min="42" max="42" width="2.7109375" style="2" customWidth="1"/>
    <col min="43" max="43" width="8.7109375" style="2" customWidth="1"/>
    <col min="44" max="44" width="2.7109375" style="2" customWidth="1"/>
    <col min="45" max="45" width="8.7109375" style="2" customWidth="1"/>
    <col min="46" max="46" width="2.7109375" style="2" customWidth="1"/>
    <col min="47" max="47" width="8.7109375" style="169" customWidth="1"/>
    <col min="48" max="48" width="2.7109375" style="169" customWidth="1"/>
    <col min="49" max="49" width="8.7109375" style="169" customWidth="1"/>
    <col min="50" max="50" width="2.7109375" style="169" customWidth="1"/>
    <col min="51" max="51" width="8.7109375" style="2" customWidth="1"/>
    <col min="52" max="52" width="2.7109375" style="2" customWidth="1"/>
    <col min="53" max="53" width="8.7109375" style="2" customWidth="1"/>
    <col min="54" max="54" width="2.7109375" style="2" customWidth="1"/>
    <col min="55" max="16384" width="11.42578125" style="2"/>
  </cols>
  <sheetData>
    <row r="1" spans="1:54" ht="25.5" customHeight="1">
      <c r="A1" s="505" t="s">
        <v>183</v>
      </c>
      <c r="B1" s="505"/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  <c r="T1" s="505"/>
      <c r="U1" s="505"/>
      <c r="V1" s="505"/>
      <c r="W1" s="505"/>
      <c r="X1" s="505"/>
      <c r="Y1" s="505"/>
      <c r="Z1" s="505"/>
      <c r="AA1" s="505"/>
      <c r="AB1" s="505"/>
      <c r="AC1" s="505"/>
      <c r="AD1" s="505"/>
      <c r="AE1" s="505"/>
      <c r="AF1" s="505"/>
      <c r="AG1" s="505"/>
      <c r="AH1" s="505"/>
      <c r="AI1" s="505"/>
      <c r="AJ1" s="505"/>
      <c r="AK1" s="505"/>
      <c r="AL1" s="505"/>
      <c r="AM1" s="505"/>
      <c r="AN1" s="505"/>
      <c r="AO1" s="505"/>
      <c r="AP1" s="505"/>
      <c r="AQ1" s="505"/>
      <c r="AR1" s="505"/>
      <c r="AS1" s="505"/>
      <c r="AT1" s="505"/>
      <c r="AU1" s="505"/>
      <c r="AV1" s="505"/>
      <c r="AW1" s="505"/>
      <c r="AX1" s="505"/>
      <c r="AY1" s="505"/>
      <c r="AZ1" s="505"/>
      <c r="BA1" s="505"/>
      <c r="BB1" s="505"/>
    </row>
    <row r="2" spans="1:54" s="4" customFormat="1" ht="6.6" customHeight="1" thickBot="1">
      <c r="A2" s="107"/>
      <c r="B2" s="107"/>
      <c r="C2" s="273"/>
      <c r="D2" s="107"/>
      <c r="E2" s="273"/>
      <c r="F2" s="173"/>
      <c r="G2" s="173"/>
      <c r="H2" s="108"/>
      <c r="I2" s="173"/>
      <c r="J2" s="108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07"/>
      <c r="AD2" s="107"/>
      <c r="AE2" s="107"/>
      <c r="AF2" s="107"/>
      <c r="AG2" s="108"/>
      <c r="AH2" s="108"/>
      <c r="AI2" s="3"/>
      <c r="AJ2" s="3"/>
      <c r="AK2" s="3"/>
      <c r="AL2" s="3"/>
      <c r="AM2" s="3"/>
      <c r="AN2" s="3"/>
      <c r="AO2" s="3"/>
      <c r="AQ2" s="3"/>
      <c r="AS2" s="3"/>
      <c r="AU2" s="173"/>
      <c r="AV2" s="173"/>
      <c r="AW2" s="173"/>
      <c r="AX2" s="173"/>
    </row>
    <row r="3" spans="1:54" s="4" customFormat="1" ht="6.6" customHeight="1">
      <c r="A3" s="343"/>
      <c r="B3" s="343"/>
      <c r="C3" s="390"/>
      <c r="D3" s="343"/>
      <c r="E3" s="390"/>
      <c r="F3" s="344"/>
      <c r="G3" s="344"/>
      <c r="H3" s="345"/>
      <c r="I3" s="344"/>
      <c r="J3" s="345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4"/>
      <c r="X3" s="344"/>
      <c r="Y3" s="344"/>
      <c r="Z3" s="344"/>
      <c r="AA3" s="344"/>
      <c r="AB3" s="344"/>
      <c r="AC3" s="343"/>
      <c r="AD3" s="343"/>
      <c r="AE3" s="343"/>
      <c r="AF3" s="343"/>
      <c r="AG3" s="345"/>
      <c r="AH3" s="345"/>
      <c r="AI3" s="346"/>
      <c r="AJ3" s="346"/>
      <c r="AK3" s="346"/>
      <c r="AL3" s="346"/>
      <c r="AM3" s="346"/>
      <c r="AN3" s="346"/>
      <c r="AO3" s="346"/>
      <c r="AP3" s="346"/>
      <c r="AQ3" s="346"/>
      <c r="AR3" s="346"/>
      <c r="AS3" s="346"/>
      <c r="AT3" s="346"/>
      <c r="AU3" s="344"/>
      <c r="AV3" s="344"/>
      <c r="AW3" s="344"/>
      <c r="AX3" s="344"/>
      <c r="AY3" s="344"/>
      <c r="AZ3" s="344"/>
      <c r="BA3" s="344"/>
      <c r="BB3" s="344"/>
    </row>
    <row r="4" spans="1:54" s="4" customFormat="1" ht="12">
      <c r="A4" s="508" t="s">
        <v>68</v>
      </c>
      <c r="B4" s="506" t="s">
        <v>114</v>
      </c>
      <c r="C4" s="506"/>
      <c r="D4" s="506"/>
      <c r="E4" s="506"/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  <c r="U4" s="506"/>
      <c r="V4" s="506"/>
      <c r="W4" s="506"/>
      <c r="X4" s="506"/>
      <c r="Y4" s="506"/>
      <c r="Z4" s="506"/>
      <c r="AA4" s="506"/>
      <c r="AB4" s="506"/>
      <c r="AC4" s="506"/>
      <c r="AD4" s="506"/>
      <c r="AE4" s="506"/>
      <c r="AF4" s="506"/>
      <c r="AG4" s="506"/>
      <c r="AH4" s="506"/>
      <c r="AI4" s="506"/>
      <c r="AJ4" s="506"/>
      <c r="AK4" s="506"/>
      <c r="AL4" s="506"/>
      <c r="AM4" s="506"/>
      <c r="AN4" s="506"/>
      <c r="AO4" s="506"/>
      <c r="AP4" s="506"/>
      <c r="AQ4" s="506"/>
      <c r="AR4" s="506"/>
      <c r="AS4" s="506"/>
      <c r="AT4" s="506"/>
      <c r="AU4" s="506"/>
      <c r="AV4" s="506"/>
      <c r="AW4" s="506"/>
      <c r="AX4" s="506"/>
      <c r="AY4" s="506"/>
      <c r="AZ4" s="506"/>
      <c r="BA4" s="506"/>
      <c r="BB4" s="506"/>
    </row>
    <row r="5" spans="1:54" s="4" customFormat="1" ht="6.6" customHeight="1">
      <c r="A5" s="508"/>
      <c r="B5" s="347"/>
      <c r="C5" s="350"/>
      <c r="D5" s="347"/>
      <c r="E5" s="350"/>
      <c r="F5" s="350"/>
      <c r="G5" s="350"/>
      <c r="H5" s="347"/>
      <c r="I5" s="350"/>
      <c r="J5" s="347"/>
      <c r="K5" s="350"/>
      <c r="L5" s="350"/>
      <c r="M5" s="350"/>
      <c r="N5" s="350"/>
      <c r="O5" s="350"/>
      <c r="P5" s="350"/>
      <c r="Q5" s="350"/>
      <c r="R5" s="350"/>
      <c r="S5" s="350"/>
      <c r="T5" s="350"/>
      <c r="U5" s="350"/>
      <c r="V5" s="350"/>
      <c r="W5" s="350"/>
      <c r="X5" s="350"/>
      <c r="Y5" s="350"/>
      <c r="Z5" s="350"/>
      <c r="AA5" s="350"/>
      <c r="AB5" s="350"/>
      <c r="AC5" s="347"/>
      <c r="AD5" s="347"/>
      <c r="AE5" s="347"/>
      <c r="AF5" s="347"/>
      <c r="AG5" s="347"/>
      <c r="AH5" s="347"/>
      <c r="AI5" s="351"/>
      <c r="AJ5" s="351"/>
      <c r="AK5" s="351"/>
      <c r="AL5" s="351"/>
      <c r="AM5" s="351"/>
      <c r="AN5" s="351"/>
      <c r="AO5" s="351"/>
      <c r="AP5" s="352"/>
      <c r="AQ5" s="351"/>
      <c r="AR5" s="352"/>
      <c r="AS5" s="351"/>
      <c r="AT5" s="352"/>
      <c r="AU5" s="350"/>
      <c r="AV5" s="350"/>
      <c r="AW5" s="350"/>
      <c r="AX5" s="350"/>
      <c r="AY5" s="455"/>
      <c r="AZ5" s="455"/>
      <c r="BA5" s="455"/>
      <c r="BB5" s="455"/>
    </row>
    <row r="6" spans="1:54" s="4" customFormat="1" ht="6.6" customHeight="1">
      <c r="A6" s="508"/>
      <c r="B6" s="353"/>
      <c r="C6" s="356"/>
      <c r="D6" s="353"/>
      <c r="E6" s="356"/>
      <c r="F6" s="356"/>
      <c r="G6" s="356"/>
      <c r="H6" s="353"/>
      <c r="I6" s="356"/>
      <c r="J6" s="353"/>
      <c r="K6" s="356"/>
      <c r="L6" s="356"/>
      <c r="M6" s="356"/>
      <c r="N6" s="356"/>
      <c r="O6" s="356"/>
      <c r="P6" s="356"/>
      <c r="Q6" s="356"/>
      <c r="R6" s="356"/>
      <c r="S6" s="356"/>
      <c r="T6" s="356"/>
      <c r="U6" s="356"/>
      <c r="V6" s="356"/>
      <c r="W6" s="356"/>
      <c r="X6" s="356"/>
      <c r="Y6" s="356"/>
      <c r="Z6" s="356"/>
      <c r="AA6" s="356"/>
      <c r="AB6" s="356"/>
      <c r="AC6" s="353"/>
      <c r="AD6" s="353"/>
      <c r="AE6" s="353"/>
      <c r="AF6" s="353"/>
      <c r="AG6" s="353"/>
      <c r="AH6" s="353"/>
      <c r="AI6" s="357"/>
      <c r="AJ6" s="357"/>
      <c r="AK6" s="357"/>
      <c r="AL6" s="357"/>
      <c r="AM6" s="357"/>
      <c r="AN6" s="357"/>
      <c r="AO6" s="357"/>
      <c r="AP6" s="358"/>
      <c r="AQ6" s="357"/>
      <c r="AR6" s="358"/>
      <c r="AS6" s="357"/>
      <c r="AT6" s="358"/>
      <c r="AU6" s="356"/>
      <c r="AV6" s="356"/>
      <c r="AW6" s="356"/>
      <c r="AX6" s="356"/>
      <c r="AY6" s="453"/>
      <c r="AZ6" s="453"/>
      <c r="BA6" s="453"/>
      <c r="BB6" s="453"/>
    </row>
    <row r="7" spans="1:54" s="4" customFormat="1" ht="12" customHeight="1">
      <c r="A7" s="508"/>
      <c r="B7" s="501" t="s">
        <v>105</v>
      </c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  <c r="AB7" s="451"/>
      <c r="AC7" s="501" t="s">
        <v>106</v>
      </c>
      <c r="AD7" s="501"/>
      <c r="AE7" s="501"/>
      <c r="AF7" s="501"/>
      <c r="AG7" s="501"/>
      <c r="AH7" s="501"/>
      <c r="AI7" s="501"/>
      <c r="AJ7" s="501"/>
      <c r="AK7" s="501"/>
      <c r="AL7" s="501"/>
      <c r="AM7" s="501"/>
      <c r="AN7" s="501"/>
      <c r="AO7" s="501"/>
      <c r="AP7" s="501"/>
      <c r="AQ7" s="501"/>
      <c r="AR7" s="501"/>
      <c r="AS7" s="501"/>
      <c r="AT7" s="501"/>
      <c r="AU7" s="501"/>
      <c r="AV7" s="501"/>
      <c r="AW7" s="501"/>
      <c r="AX7" s="501"/>
      <c r="AY7" s="501"/>
      <c r="AZ7" s="501"/>
      <c r="BA7" s="501"/>
      <c r="BB7" s="501"/>
    </row>
    <row r="8" spans="1:54" s="4" customFormat="1" ht="6.6" customHeight="1">
      <c r="A8" s="508"/>
      <c r="B8" s="352"/>
      <c r="C8" s="359"/>
      <c r="D8" s="352"/>
      <c r="E8" s="360"/>
      <c r="F8" s="361"/>
      <c r="G8" s="360"/>
      <c r="H8" s="351"/>
      <c r="I8" s="360"/>
      <c r="J8" s="351"/>
      <c r="K8" s="360"/>
      <c r="L8" s="362"/>
      <c r="M8" s="362"/>
      <c r="N8" s="362"/>
      <c r="O8" s="362"/>
      <c r="P8" s="362"/>
      <c r="Q8" s="362"/>
      <c r="R8" s="362"/>
      <c r="S8" s="362"/>
      <c r="T8" s="360"/>
      <c r="U8" s="360"/>
      <c r="V8" s="360"/>
      <c r="W8" s="360"/>
      <c r="X8" s="360"/>
      <c r="Y8" s="360"/>
      <c r="Z8" s="360"/>
      <c r="AA8" s="360"/>
      <c r="AB8" s="362"/>
      <c r="AC8" s="352"/>
      <c r="AD8" s="352"/>
      <c r="AE8" s="352"/>
      <c r="AF8" s="352"/>
      <c r="AG8" s="352"/>
      <c r="AH8" s="352"/>
      <c r="AI8" s="352"/>
      <c r="AJ8" s="352"/>
      <c r="AK8" s="352"/>
      <c r="AL8" s="352"/>
      <c r="AM8" s="352"/>
      <c r="AN8" s="352"/>
      <c r="AO8" s="352"/>
      <c r="AP8" s="352"/>
      <c r="AQ8" s="352"/>
      <c r="AR8" s="352"/>
      <c r="AS8" s="352"/>
      <c r="AT8" s="352"/>
      <c r="AU8" s="360"/>
      <c r="AV8" s="360"/>
      <c r="AW8" s="360"/>
      <c r="AX8" s="360"/>
      <c r="AY8" s="455"/>
      <c r="AZ8" s="455"/>
      <c r="BA8" s="455"/>
      <c r="BB8" s="455"/>
    </row>
    <row r="9" spans="1:54" s="4" customFormat="1" ht="6.6" customHeight="1">
      <c r="A9" s="508"/>
      <c r="B9" s="363"/>
      <c r="C9" s="364"/>
      <c r="D9" s="363"/>
      <c r="E9" s="362"/>
      <c r="F9" s="365"/>
      <c r="G9" s="362"/>
      <c r="H9" s="363"/>
      <c r="I9" s="362"/>
      <c r="J9" s="363"/>
      <c r="K9" s="366"/>
      <c r="L9" s="367"/>
      <c r="M9" s="368"/>
      <c r="N9" s="368"/>
      <c r="O9" s="368"/>
      <c r="P9" s="368"/>
      <c r="Q9" s="368"/>
      <c r="R9" s="368"/>
      <c r="S9" s="368"/>
      <c r="T9" s="366"/>
      <c r="U9" s="366"/>
      <c r="V9" s="366"/>
      <c r="W9" s="366"/>
      <c r="X9" s="366"/>
      <c r="Y9" s="366"/>
      <c r="Z9" s="366"/>
      <c r="AA9" s="366"/>
      <c r="AB9" s="366"/>
      <c r="AC9" s="363"/>
      <c r="AD9" s="363"/>
      <c r="AE9" s="363"/>
      <c r="AF9" s="363"/>
      <c r="AG9" s="363"/>
      <c r="AH9" s="363"/>
      <c r="AI9" s="363"/>
      <c r="AJ9" s="363"/>
      <c r="AK9" s="363"/>
      <c r="AL9" s="363"/>
      <c r="AM9" s="363"/>
      <c r="AN9" s="363"/>
      <c r="AO9" s="363"/>
      <c r="AP9" s="358"/>
      <c r="AQ9" s="363"/>
      <c r="AR9" s="358"/>
      <c r="AS9" s="363"/>
      <c r="AT9" s="358"/>
      <c r="AU9" s="366"/>
      <c r="AV9" s="366"/>
      <c r="AW9" s="366"/>
      <c r="AX9" s="366"/>
      <c r="AY9" s="366"/>
      <c r="AZ9" s="366"/>
      <c r="BA9" s="366"/>
      <c r="BB9" s="366"/>
    </row>
    <row r="10" spans="1:54" s="4" customFormat="1" ht="12">
      <c r="A10" s="508"/>
      <c r="B10" s="503">
        <v>2004</v>
      </c>
      <c r="C10" s="503"/>
      <c r="D10" s="503">
        <v>2005</v>
      </c>
      <c r="E10" s="503"/>
      <c r="F10" s="503">
        <v>2006</v>
      </c>
      <c r="G10" s="503"/>
      <c r="H10" s="503">
        <v>2007</v>
      </c>
      <c r="I10" s="503"/>
      <c r="J10" s="503">
        <v>2008</v>
      </c>
      <c r="K10" s="503"/>
      <c r="L10" s="503">
        <v>2009</v>
      </c>
      <c r="M10" s="503"/>
      <c r="N10" s="503">
        <v>2010</v>
      </c>
      <c r="O10" s="503"/>
      <c r="P10" s="503">
        <v>2011</v>
      </c>
      <c r="Q10" s="503"/>
      <c r="R10" s="503">
        <v>2012</v>
      </c>
      <c r="S10" s="503"/>
      <c r="T10" s="438">
        <v>2013</v>
      </c>
      <c r="U10" s="438"/>
      <c r="V10" s="503">
        <v>2014</v>
      </c>
      <c r="W10" s="503"/>
      <c r="X10" s="503">
        <v>2015</v>
      </c>
      <c r="Y10" s="503"/>
      <c r="Z10" s="503">
        <v>2016</v>
      </c>
      <c r="AA10" s="503"/>
      <c r="AB10" s="450"/>
      <c r="AC10" s="503">
        <v>2004</v>
      </c>
      <c r="AD10" s="503"/>
      <c r="AE10" s="503">
        <v>2005</v>
      </c>
      <c r="AF10" s="503"/>
      <c r="AG10" s="503">
        <v>2006</v>
      </c>
      <c r="AH10" s="503"/>
      <c r="AI10" s="503">
        <v>2007</v>
      </c>
      <c r="AJ10" s="503"/>
      <c r="AK10" s="503">
        <v>2008</v>
      </c>
      <c r="AL10" s="503"/>
      <c r="AM10" s="503">
        <v>2009</v>
      </c>
      <c r="AN10" s="503"/>
      <c r="AO10" s="503">
        <v>2010</v>
      </c>
      <c r="AP10" s="503"/>
      <c r="AQ10" s="503">
        <v>2011</v>
      </c>
      <c r="AR10" s="503"/>
      <c r="AS10" s="503">
        <v>2012</v>
      </c>
      <c r="AT10" s="503"/>
      <c r="AU10" s="503">
        <v>2013</v>
      </c>
      <c r="AV10" s="503"/>
      <c r="AW10" s="503">
        <v>2014</v>
      </c>
      <c r="AX10" s="503"/>
      <c r="AY10" s="503">
        <v>2015</v>
      </c>
      <c r="AZ10" s="503"/>
      <c r="BA10" s="503">
        <v>2016</v>
      </c>
      <c r="BB10" s="503"/>
    </row>
    <row r="11" spans="1:54" s="4" customFormat="1" ht="6.6" customHeight="1">
      <c r="A11" s="370"/>
      <c r="B11" s="371"/>
      <c r="C11" s="361"/>
      <c r="D11" s="371"/>
      <c r="E11" s="361"/>
      <c r="F11" s="361"/>
      <c r="G11" s="361"/>
      <c r="H11" s="371"/>
      <c r="I11" s="361"/>
      <c r="J11" s="37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1"/>
      <c r="AC11" s="371"/>
      <c r="AD11" s="371"/>
      <c r="AE11" s="371"/>
      <c r="AF11" s="371"/>
      <c r="AG11" s="371"/>
      <c r="AH11" s="371"/>
      <c r="AI11" s="371"/>
      <c r="AJ11" s="371"/>
      <c r="AK11" s="371"/>
      <c r="AL11" s="371"/>
      <c r="AM11" s="371"/>
      <c r="AN11" s="371"/>
      <c r="AO11" s="371"/>
      <c r="AP11" s="352"/>
      <c r="AQ11" s="371"/>
      <c r="AR11" s="352"/>
      <c r="AS11" s="371"/>
      <c r="AT11" s="352"/>
      <c r="AU11" s="361"/>
      <c r="AV11" s="361"/>
      <c r="AW11" s="361"/>
      <c r="AX11" s="361"/>
      <c r="AY11" s="361"/>
      <c r="AZ11" s="361"/>
      <c r="BA11" s="361"/>
      <c r="BB11" s="361"/>
    </row>
    <row r="12" spans="1:54" s="22" customFormat="1" ht="6.6" customHeight="1">
      <c r="A12" s="112"/>
      <c r="B12" s="113"/>
      <c r="C12" s="140"/>
      <c r="D12" s="113"/>
      <c r="E12" s="140"/>
      <c r="F12" s="140"/>
      <c r="G12" s="140"/>
      <c r="H12" s="113"/>
      <c r="I12" s="140"/>
      <c r="J12" s="113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13"/>
      <c r="AD12" s="113"/>
      <c r="AE12" s="113"/>
      <c r="AF12" s="113"/>
      <c r="AG12" s="113"/>
      <c r="AH12" s="113"/>
      <c r="AI12" s="28"/>
      <c r="AJ12" s="28"/>
      <c r="AK12" s="28"/>
      <c r="AL12" s="28"/>
      <c r="AM12" s="28"/>
      <c r="AN12" s="28"/>
      <c r="AO12" s="28"/>
      <c r="AQ12" s="28"/>
      <c r="AS12" s="28"/>
      <c r="AU12" s="140"/>
      <c r="AV12" s="140"/>
      <c r="AW12" s="140"/>
      <c r="AX12" s="140"/>
    </row>
    <row r="13" spans="1:54" s="3" customFormat="1" ht="24">
      <c r="A13" s="380" t="s">
        <v>111</v>
      </c>
      <c r="B13" s="372">
        <v>217523</v>
      </c>
      <c r="C13" s="373"/>
      <c r="D13" s="372">
        <v>196626</v>
      </c>
      <c r="E13" s="373"/>
      <c r="F13" s="372">
        <v>150046.31860008452</v>
      </c>
      <c r="G13" s="373"/>
      <c r="H13" s="372">
        <v>187780.8299297262</v>
      </c>
      <c r="I13" s="373"/>
      <c r="J13" s="372">
        <v>204873.02502965101</v>
      </c>
      <c r="K13" s="373"/>
      <c r="L13" s="372">
        <v>279694.45793849876</v>
      </c>
      <c r="M13" s="373"/>
      <c r="N13" s="372">
        <v>264962.54666628945</v>
      </c>
      <c r="O13" s="373"/>
      <c r="P13" s="372">
        <v>204013.87552154221</v>
      </c>
      <c r="Q13" s="373"/>
      <c r="R13" s="372">
        <v>181890</v>
      </c>
      <c r="S13" s="373"/>
      <c r="T13" s="372">
        <f>SUM(T14:T15)</f>
        <v>200710.71623886307</v>
      </c>
      <c r="U13" s="372"/>
      <c r="V13" s="372">
        <f t="shared" ref="V13:X13" si="0">SUM(V14:V15)</f>
        <v>170378.48835</v>
      </c>
      <c r="W13" s="372"/>
      <c r="X13" s="372">
        <f t="shared" si="0"/>
        <v>141728</v>
      </c>
      <c r="Y13" s="372"/>
      <c r="Z13" s="372">
        <f>SUM(Z14:Z15)</f>
        <v>170497.55059</v>
      </c>
      <c r="AA13" s="373"/>
      <c r="AB13" s="373"/>
      <c r="AC13" s="401">
        <v>100</v>
      </c>
      <c r="AD13" s="401"/>
      <c r="AE13" s="401">
        <v>100</v>
      </c>
      <c r="AF13" s="401"/>
      <c r="AG13" s="401">
        <v>100.00000000000001</v>
      </c>
      <c r="AH13" s="401"/>
      <c r="AI13" s="401">
        <v>100</v>
      </c>
      <c r="AJ13" s="401"/>
      <c r="AK13" s="401">
        <v>100</v>
      </c>
      <c r="AL13" s="401"/>
      <c r="AM13" s="401">
        <v>100</v>
      </c>
      <c r="AN13" s="401"/>
      <c r="AO13" s="401">
        <v>100</v>
      </c>
      <c r="AP13" s="419"/>
      <c r="AQ13" s="401">
        <v>100</v>
      </c>
      <c r="AR13" s="419"/>
      <c r="AS13" s="401">
        <v>100</v>
      </c>
      <c r="AT13" s="419"/>
      <c r="AU13" s="401">
        <f>SUM(AU14:AU15)</f>
        <v>100</v>
      </c>
      <c r="AV13" s="401"/>
      <c r="AW13" s="401">
        <f>SUM(AW14:AW15)</f>
        <v>99.999999999999986</v>
      </c>
      <c r="AX13" s="401"/>
      <c r="AY13" s="401">
        <f t="shared" ref="AY13:BA13" si="1">SUM(AY14:AY15)</f>
        <v>100</v>
      </c>
      <c r="AZ13" s="401"/>
      <c r="BA13" s="401">
        <f t="shared" si="1"/>
        <v>100</v>
      </c>
      <c r="BB13" s="456"/>
    </row>
    <row r="14" spans="1:54" s="55" customFormat="1" ht="12">
      <c r="A14" s="444" t="s">
        <v>96</v>
      </c>
      <c r="B14" s="394">
        <v>149965</v>
      </c>
      <c r="C14" s="395"/>
      <c r="D14" s="394">
        <v>191054</v>
      </c>
      <c r="E14" s="395"/>
      <c r="F14" s="394">
        <v>115296.68749297303</v>
      </c>
      <c r="G14" s="395"/>
      <c r="H14" s="394">
        <v>90720.007685599528</v>
      </c>
      <c r="I14" s="395"/>
      <c r="J14" s="394">
        <v>93467.66785494647</v>
      </c>
      <c r="K14" s="395"/>
      <c r="L14" s="394">
        <v>161252.96378911697</v>
      </c>
      <c r="M14" s="395"/>
      <c r="N14" s="394">
        <v>212453.84508335791</v>
      </c>
      <c r="O14" s="395"/>
      <c r="P14" s="394">
        <v>162222.97053587309</v>
      </c>
      <c r="Q14" s="395"/>
      <c r="R14" s="394">
        <v>145570</v>
      </c>
      <c r="S14" s="395"/>
      <c r="T14" s="394">
        <v>149761.81405667443</v>
      </c>
      <c r="U14" s="395"/>
      <c r="V14" s="394">
        <v>128408.93034399996</v>
      </c>
      <c r="W14" s="395"/>
      <c r="X14" s="394">
        <v>77165</v>
      </c>
      <c r="Y14" s="395"/>
      <c r="Z14" s="394">
        <v>114442.52009999999</v>
      </c>
      <c r="AA14" s="395"/>
      <c r="AB14" s="395"/>
      <c r="AC14" s="409">
        <v>68.942134854705017</v>
      </c>
      <c r="AD14" s="405"/>
      <c r="AE14" s="409">
        <v>97.166193687508269</v>
      </c>
      <c r="AF14" s="405"/>
      <c r="AG14" s="409">
        <v>76.840730628167563</v>
      </c>
      <c r="AH14" s="405"/>
      <c r="AI14" s="405">
        <v>48.311644867876005</v>
      </c>
      <c r="AJ14" s="405"/>
      <c r="AK14" s="405">
        <v>45.6222422846634</v>
      </c>
      <c r="AL14" s="405"/>
      <c r="AM14" s="405">
        <v>57.653256692191746</v>
      </c>
      <c r="AN14" s="405"/>
      <c r="AO14" s="405">
        <v>80.182594769114928</v>
      </c>
      <c r="AP14" s="406"/>
      <c r="AQ14" s="405">
        <v>79.51565555095965</v>
      </c>
      <c r="AR14" s="406"/>
      <c r="AS14" s="405">
        <v>80.031887404475228</v>
      </c>
      <c r="AT14" s="406"/>
      <c r="AU14" s="405">
        <f>T14/($T$13-$T$18)*100</f>
        <v>74.654255313594959</v>
      </c>
      <c r="AV14" s="405"/>
      <c r="AW14" s="405">
        <f>V14/SUM($V$14:$V$15)*100</f>
        <v>75.366867958245948</v>
      </c>
      <c r="AX14" s="405"/>
      <c r="AY14" s="405">
        <f>X14/SUM($X$14:$X$15)*100</f>
        <v>54.445839918717539</v>
      </c>
      <c r="AZ14" s="405"/>
      <c r="BA14" s="405">
        <f>Z14/SUM($Z$14:$Z$15)*100</f>
        <v>67.122676955754613</v>
      </c>
      <c r="BB14" s="411"/>
    </row>
    <row r="15" spans="1:54" s="22" customFormat="1" ht="12">
      <c r="A15" s="444" t="s">
        <v>97</v>
      </c>
      <c r="B15" s="394">
        <v>67558</v>
      </c>
      <c r="C15" s="395"/>
      <c r="D15" s="394">
        <v>5572</v>
      </c>
      <c r="E15" s="395"/>
      <c r="F15" s="394">
        <v>34749.631107111505</v>
      </c>
      <c r="G15" s="418"/>
      <c r="H15" s="404">
        <v>97060.82224412667</v>
      </c>
      <c r="I15" s="418"/>
      <c r="J15" s="394">
        <v>111405.35717470454</v>
      </c>
      <c r="K15" s="418"/>
      <c r="L15" s="394">
        <v>118441.49414938178</v>
      </c>
      <c r="M15" s="418"/>
      <c r="N15" s="394">
        <v>52508.701582931528</v>
      </c>
      <c r="O15" s="418"/>
      <c r="P15" s="394">
        <v>41790.904985669134</v>
      </c>
      <c r="Q15" s="418"/>
      <c r="R15" s="394">
        <v>36320</v>
      </c>
      <c r="S15" s="418"/>
      <c r="T15" s="394">
        <f>SUM(T16:T18)</f>
        <v>50948.902182188627</v>
      </c>
      <c r="U15" s="394"/>
      <c r="V15" s="394">
        <f t="shared" ref="V15:Z15" si="2">SUM(V16:V18)</f>
        <v>41969.558006000021</v>
      </c>
      <c r="W15" s="394"/>
      <c r="X15" s="394">
        <f t="shared" si="2"/>
        <v>64563</v>
      </c>
      <c r="Y15" s="394"/>
      <c r="Z15" s="394">
        <f t="shared" si="2"/>
        <v>56055.030489999997</v>
      </c>
      <c r="AA15" s="418"/>
      <c r="AB15" s="418"/>
      <c r="AC15" s="409">
        <v>31.057865145294979</v>
      </c>
      <c r="AD15" s="405"/>
      <c r="AE15" s="409">
        <v>2.8338063124917356</v>
      </c>
      <c r="AF15" s="405"/>
      <c r="AG15" s="409">
        <v>23.159269371832448</v>
      </c>
      <c r="AH15" s="405"/>
      <c r="AI15" s="405">
        <v>51.688355132123995</v>
      </c>
      <c r="AJ15" s="405"/>
      <c r="AK15" s="405">
        <v>54.377757715336607</v>
      </c>
      <c r="AL15" s="405"/>
      <c r="AM15" s="405">
        <v>42.346743307808246</v>
      </c>
      <c r="AN15" s="405"/>
      <c r="AO15" s="405">
        <v>19.817405230885065</v>
      </c>
      <c r="AP15" s="406"/>
      <c r="AQ15" s="405">
        <v>20.484344449040353</v>
      </c>
      <c r="AR15" s="406"/>
      <c r="AS15" s="405">
        <v>19.968112595524769</v>
      </c>
      <c r="AT15" s="406"/>
      <c r="AU15" s="445">
        <f>SUM(AU16:AU17)</f>
        <v>25.345744686405048</v>
      </c>
      <c r="AV15" s="445"/>
      <c r="AW15" s="405">
        <f>V15/SUM($V$14:$V$15)*100</f>
        <v>24.633132041754038</v>
      </c>
      <c r="AX15" s="418"/>
      <c r="AY15" s="405">
        <f t="shared" ref="AY15:AY17" si="3">X15/SUM($X$14:$X$15)*100</f>
        <v>45.554160081282461</v>
      </c>
      <c r="AZ15" s="405"/>
      <c r="BA15" s="405">
        <f t="shared" ref="BA15:BA17" si="4">Z15/SUM($Z$14:$Z$15)*100</f>
        <v>32.877323044245379</v>
      </c>
      <c r="BB15" s="452"/>
    </row>
    <row r="16" spans="1:54" s="4" customFormat="1" ht="13.5">
      <c r="A16" s="397" t="s">
        <v>125</v>
      </c>
      <c r="B16" s="394">
        <v>19592</v>
      </c>
      <c r="C16" s="407"/>
      <c r="D16" s="394">
        <v>2008</v>
      </c>
      <c r="E16" s="407" t="s">
        <v>71</v>
      </c>
      <c r="F16" s="394">
        <v>482.70727408664203</v>
      </c>
      <c r="G16" s="418" t="s">
        <v>71</v>
      </c>
      <c r="H16" s="404">
        <v>610.38481178379766</v>
      </c>
      <c r="I16" s="418" t="s">
        <v>71</v>
      </c>
      <c r="J16" s="394">
        <v>0</v>
      </c>
      <c r="K16" s="418"/>
      <c r="L16" s="394">
        <v>0</v>
      </c>
      <c r="M16" s="418"/>
      <c r="N16" s="394">
        <v>5127.3697240795091</v>
      </c>
      <c r="O16" s="418"/>
      <c r="P16" s="394">
        <v>7736.9673653154077</v>
      </c>
      <c r="Q16" s="418"/>
      <c r="R16" s="394">
        <v>2619</v>
      </c>
      <c r="S16" s="418"/>
      <c r="T16" s="394">
        <v>576.35326259817771</v>
      </c>
      <c r="U16" s="394" t="s">
        <v>71</v>
      </c>
      <c r="V16" s="394">
        <v>339.40324199999998</v>
      </c>
      <c r="W16" s="394" t="s">
        <v>71</v>
      </c>
      <c r="X16" s="394">
        <v>7976</v>
      </c>
      <c r="Y16" s="394"/>
      <c r="Z16" s="394">
        <v>11191.510060000001</v>
      </c>
      <c r="AA16" s="394"/>
      <c r="AB16" s="394"/>
      <c r="AC16" s="409">
        <v>9.0068636420056727</v>
      </c>
      <c r="AD16" s="409"/>
      <c r="AE16" s="409">
        <v>1.0212281183566772</v>
      </c>
      <c r="AF16" s="409"/>
      <c r="AG16" s="409">
        <v>0.32170550973209289</v>
      </c>
      <c r="AH16" s="410"/>
      <c r="AI16" s="405">
        <v>0.32505171694694496</v>
      </c>
      <c r="AJ16" s="405"/>
      <c r="AK16" s="405">
        <v>0</v>
      </c>
      <c r="AL16" s="405"/>
      <c r="AM16" s="405">
        <v>0</v>
      </c>
      <c r="AN16" s="405"/>
      <c r="AO16" s="405">
        <v>1.9351299980284544</v>
      </c>
      <c r="AP16" s="411"/>
      <c r="AQ16" s="405">
        <v>3.7923731145916331</v>
      </c>
      <c r="AR16" s="411"/>
      <c r="AS16" s="405">
        <v>1.4398812469074715</v>
      </c>
      <c r="AT16" s="411"/>
      <c r="AU16" s="405">
        <f>T16/($T$13-$T$18)*100</f>
        <v>0.2873043698612317</v>
      </c>
      <c r="AV16" s="405"/>
      <c r="AW16" s="405">
        <f>V16/SUM($V$14:$V$15)*100</f>
        <v>0.19920545444844004</v>
      </c>
      <c r="AX16" s="418"/>
      <c r="AY16" s="405">
        <f t="shared" si="3"/>
        <v>5.6276811921426955</v>
      </c>
      <c r="AZ16" s="405"/>
      <c r="BA16" s="405">
        <f t="shared" si="4"/>
        <v>6.5640298181834424</v>
      </c>
      <c r="BB16" s="452"/>
    </row>
    <row r="17" spans="1:54" s="4" customFormat="1" ht="13.5">
      <c r="A17" s="397" t="s">
        <v>161</v>
      </c>
      <c r="B17" s="394">
        <v>47966</v>
      </c>
      <c r="C17" s="407"/>
      <c r="D17" s="394">
        <v>3564</v>
      </c>
      <c r="E17" s="407"/>
      <c r="F17" s="394">
        <v>34266.923833024863</v>
      </c>
      <c r="G17" s="418"/>
      <c r="H17" s="404">
        <v>96450.437432342878</v>
      </c>
      <c r="I17" s="418"/>
      <c r="J17" s="394">
        <v>111405.35717470454</v>
      </c>
      <c r="K17" s="418"/>
      <c r="L17" s="394">
        <v>118441.49414938178</v>
      </c>
      <c r="M17" s="418"/>
      <c r="N17" s="394">
        <v>47381.33185885202</v>
      </c>
      <c r="O17" s="418"/>
      <c r="P17" s="394">
        <v>34053.937620353725</v>
      </c>
      <c r="Q17" s="418"/>
      <c r="R17" s="394">
        <v>33701</v>
      </c>
      <c r="S17" s="418"/>
      <c r="T17" s="394">
        <v>50269.036419590455</v>
      </c>
      <c r="U17" s="418"/>
      <c r="V17" s="394">
        <v>41630.154764000021</v>
      </c>
      <c r="W17" s="418"/>
      <c r="X17" s="394">
        <v>56587</v>
      </c>
      <c r="Y17" s="418"/>
      <c r="Z17" s="394">
        <v>44863.520429999997</v>
      </c>
      <c r="AA17" s="418"/>
      <c r="AB17" s="418"/>
      <c r="AC17" s="409">
        <v>22.051001503289307</v>
      </c>
      <c r="AD17" s="409"/>
      <c r="AE17" s="409">
        <v>1.8125781941350585</v>
      </c>
      <c r="AF17" s="409"/>
      <c r="AG17" s="409">
        <v>22.837563862100353</v>
      </c>
      <c r="AH17" s="410"/>
      <c r="AI17" s="405">
        <v>51.36330341517705</v>
      </c>
      <c r="AJ17" s="405"/>
      <c r="AK17" s="405">
        <v>54.377757715336607</v>
      </c>
      <c r="AL17" s="405"/>
      <c r="AM17" s="405">
        <v>42.346743307808246</v>
      </c>
      <c r="AN17" s="405"/>
      <c r="AO17" s="405">
        <v>17.88227523285661</v>
      </c>
      <c r="AP17" s="411"/>
      <c r="AQ17" s="405">
        <v>16.69197133444872</v>
      </c>
      <c r="AR17" s="411"/>
      <c r="AS17" s="405">
        <v>18.528231348617297</v>
      </c>
      <c r="AT17" s="411"/>
      <c r="AU17" s="405">
        <f t="shared" ref="AU17" si="5">T17/($T$13-$T$18)*100</f>
        <v>25.058440316543816</v>
      </c>
      <c r="AV17" s="405"/>
      <c r="AW17" s="405">
        <f>V17/SUM($V$14:$V$15)*100</f>
        <v>24.433926587305599</v>
      </c>
      <c r="AX17" s="418"/>
      <c r="AY17" s="405">
        <f t="shared" si="3"/>
        <v>39.926478889139759</v>
      </c>
      <c r="AZ17" s="405"/>
      <c r="BA17" s="405">
        <f t="shared" si="4"/>
        <v>26.313293226061941</v>
      </c>
      <c r="BB17" s="452"/>
    </row>
    <row r="18" spans="1:54" s="4" customFormat="1" ht="12">
      <c r="A18" s="397" t="s">
        <v>3</v>
      </c>
      <c r="B18" s="394">
        <v>0</v>
      </c>
      <c r="C18" s="394"/>
      <c r="D18" s="394">
        <v>0</v>
      </c>
      <c r="E18" s="394"/>
      <c r="F18" s="394">
        <v>0</v>
      </c>
      <c r="G18" s="394"/>
      <c r="H18" s="394">
        <v>0</v>
      </c>
      <c r="I18" s="394"/>
      <c r="J18" s="394">
        <v>0</v>
      </c>
      <c r="K18" s="394"/>
      <c r="L18" s="394">
        <v>0</v>
      </c>
      <c r="M18" s="394"/>
      <c r="N18" s="394">
        <v>0</v>
      </c>
      <c r="O18" s="394"/>
      <c r="P18" s="394">
        <v>0</v>
      </c>
      <c r="Q18" s="394"/>
      <c r="R18" s="394">
        <v>0</v>
      </c>
      <c r="S18" s="418"/>
      <c r="T18" s="394">
        <v>103.5125</v>
      </c>
      <c r="U18" s="394" t="s">
        <v>71</v>
      </c>
      <c r="V18" s="394">
        <v>0</v>
      </c>
      <c r="W18" s="418"/>
      <c r="X18" s="394">
        <v>0</v>
      </c>
      <c r="Y18" s="418"/>
      <c r="Z18" s="394">
        <v>0</v>
      </c>
      <c r="AA18" s="418"/>
      <c r="AB18" s="418"/>
      <c r="AC18" s="394">
        <v>0</v>
      </c>
      <c r="AD18" s="394"/>
      <c r="AE18" s="394">
        <v>0</v>
      </c>
      <c r="AF18" s="394"/>
      <c r="AG18" s="394">
        <v>0</v>
      </c>
      <c r="AH18" s="394"/>
      <c r="AI18" s="394">
        <v>0</v>
      </c>
      <c r="AJ18" s="394"/>
      <c r="AK18" s="394">
        <v>0</v>
      </c>
      <c r="AL18" s="394"/>
      <c r="AM18" s="394">
        <v>0</v>
      </c>
      <c r="AN18" s="394"/>
      <c r="AO18" s="394">
        <v>0</v>
      </c>
      <c r="AP18" s="394"/>
      <c r="AQ18" s="394">
        <v>0</v>
      </c>
      <c r="AR18" s="394"/>
      <c r="AS18" s="394">
        <v>0</v>
      </c>
      <c r="AT18" s="411"/>
      <c r="AU18" s="412" t="s">
        <v>80</v>
      </c>
      <c r="AV18" s="418"/>
      <c r="AW18" s="394">
        <v>0</v>
      </c>
      <c r="AX18" s="418"/>
      <c r="AY18" s="394">
        <v>0</v>
      </c>
      <c r="AZ18" s="394"/>
      <c r="BA18" s="394">
        <v>0</v>
      </c>
      <c r="BB18" s="452"/>
    </row>
    <row r="19" spans="1:54" s="4" customFormat="1" ht="6.6" customHeight="1">
      <c r="A19" s="5"/>
      <c r="B19" s="207"/>
      <c r="C19" s="165"/>
      <c r="D19" s="207"/>
      <c r="E19" s="165"/>
      <c r="F19" s="176"/>
      <c r="G19" s="176"/>
      <c r="H19" s="205"/>
      <c r="I19" s="176"/>
      <c r="J19" s="205"/>
      <c r="K19" s="176"/>
      <c r="L19" s="205"/>
      <c r="M19" s="176"/>
      <c r="N19" s="205"/>
      <c r="O19" s="176"/>
      <c r="P19" s="205"/>
      <c r="Q19" s="176"/>
      <c r="R19" s="205"/>
      <c r="S19" s="176"/>
      <c r="T19" s="176"/>
      <c r="U19" s="176"/>
      <c r="V19" s="176"/>
      <c r="W19" s="176"/>
      <c r="X19" s="176"/>
      <c r="Y19" s="176"/>
      <c r="Z19" s="176"/>
      <c r="AA19" s="176"/>
      <c r="AB19" s="176"/>
      <c r="AC19" s="218"/>
      <c r="AD19" s="218"/>
      <c r="AE19" s="218"/>
      <c r="AF19" s="218"/>
      <c r="AG19" s="229"/>
      <c r="AH19" s="229"/>
      <c r="AI19" s="218"/>
      <c r="AJ19" s="218"/>
      <c r="AK19" s="218"/>
      <c r="AL19" s="218"/>
      <c r="AM19" s="218"/>
      <c r="AN19" s="218"/>
      <c r="AO19" s="218"/>
      <c r="AP19" s="62"/>
      <c r="AQ19" s="218"/>
      <c r="AR19" s="62"/>
      <c r="AS19" s="218"/>
      <c r="AT19" s="62"/>
      <c r="AU19" s="176"/>
      <c r="AV19" s="176"/>
      <c r="AW19" s="176"/>
      <c r="AX19" s="176"/>
    </row>
    <row r="20" spans="1:54" s="4" customFormat="1" ht="24">
      <c r="A20" s="380" t="s">
        <v>115</v>
      </c>
      <c r="B20" s="372">
        <v>19592</v>
      </c>
      <c r="C20" s="373"/>
      <c r="D20" s="372">
        <v>2008</v>
      </c>
      <c r="E20" s="373" t="s">
        <v>71</v>
      </c>
      <c r="F20" s="372">
        <v>482.70727408664203</v>
      </c>
      <c r="G20" s="373" t="s">
        <v>71</v>
      </c>
      <c r="H20" s="372">
        <v>610.38481178379777</v>
      </c>
      <c r="I20" s="373" t="s">
        <v>71</v>
      </c>
      <c r="J20" s="372">
        <v>0</v>
      </c>
      <c r="K20" s="373"/>
      <c r="L20" s="372">
        <v>0</v>
      </c>
      <c r="M20" s="373"/>
      <c r="N20" s="372">
        <v>5127.3697240795091</v>
      </c>
      <c r="O20" s="373"/>
      <c r="P20" s="372">
        <v>7736.9673653154096</v>
      </c>
      <c r="Q20" s="373"/>
      <c r="R20" s="372">
        <v>2619</v>
      </c>
      <c r="S20" s="373"/>
      <c r="T20" s="372">
        <f>T22</f>
        <v>576.35326259817771</v>
      </c>
      <c r="U20" s="372"/>
      <c r="V20" s="372">
        <f t="shared" ref="V20:Z20" si="6">V22</f>
        <v>339.40324199999998</v>
      </c>
      <c r="W20" s="372"/>
      <c r="X20" s="372">
        <f t="shared" si="6"/>
        <v>7975</v>
      </c>
      <c r="Y20" s="372"/>
      <c r="Z20" s="372">
        <f t="shared" si="6"/>
        <v>11191.510064149999</v>
      </c>
      <c r="AA20" s="373"/>
      <c r="AB20" s="373"/>
      <c r="AC20" s="401"/>
      <c r="AD20" s="401"/>
      <c r="AE20" s="401"/>
      <c r="AF20" s="401"/>
      <c r="AG20" s="401"/>
      <c r="AH20" s="401"/>
      <c r="AI20" s="401"/>
      <c r="AJ20" s="401"/>
      <c r="AK20" s="401"/>
      <c r="AL20" s="401"/>
      <c r="AM20" s="401"/>
      <c r="AN20" s="401"/>
      <c r="AO20" s="401"/>
      <c r="AP20" s="419"/>
      <c r="AQ20" s="401"/>
      <c r="AR20" s="419"/>
      <c r="AS20" s="401"/>
      <c r="AT20" s="419"/>
      <c r="AU20" s="373"/>
      <c r="AV20" s="373"/>
      <c r="AW20" s="373"/>
      <c r="AX20" s="373"/>
      <c r="AY20" s="452"/>
      <c r="AZ20" s="452"/>
      <c r="BA20" s="452"/>
      <c r="BB20" s="452"/>
    </row>
    <row r="21" spans="1:54" s="22" customFormat="1" ht="6.6" customHeight="1">
      <c r="A21" s="138"/>
      <c r="B21" s="201"/>
      <c r="C21" s="182"/>
      <c r="D21" s="201"/>
      <c r="E21" s="182"/>
      <c r="F21" s="182"/>
      <c r="G21" s="182"/>
      <c r="H21" s="201"/>
      <c r="I21" s="182"/>
      <c r="J21" s="201"/>
      <c r="K21" s="182"/>
      <c r="L21" s="201"/>
      <c r="M21" s="182"/>
      <c r="N21" s="201"/>
      <c r="O21" s="182"/>
      <c r="P21" s="201"/>
      <c r="Q21" s="182"/>
      <c r="R21" s="201"/>
      <c r="S21" s="182"/>
      <c r="T21" s="182"/>
      <c r="U21" s="182"/>
      <c r="V21" s="182"/>
      <c r="W21" s="182"/>
      <c r="X21" s="182"/>
      <c r="Y21" s="182"/>
      <c r="Z21" s="182"/>
      <c r="AA21" s="182"/>
      <c r="AB21" s="182"/>
      <c r="AC21" s="226"/>
      <c r="AD21" s="226"/>
      <c r="AE21" s="226"/>
      <c r="AF21" s="226"/>
      <c r="AG21" s="226"/>
      <c r="AH21" s="226"/>
      <c r="AI21" s="226"/>
      <c r="AJ21" s="226"/>
      <c r="AK21" s="226"/>
      <c r="AL21" s="226"/>
      <c r="AM21" s="226"/>
      <c r="AN21" s="226"/>
      <c r="AO21" s="226"/>
      <c r="AP21" s="55"/>
      <c r="AQ21" s="226"/>
      <c r="AR21" s="55"/>
      <c r="AS21" s="226"/>
      <c r="AT21" s="55"/>
      <c r="AU21" s="182"/>
      <c r="AV21" s="182"/>
      <c r="AW21" s="182"/>
      <c r="AX21" s="182"/>
    </row>
    <row r="22" spans="1:54" s="38" customFormat="1" ht="12">
      <c r="A22" s="46" t="s">
        <v>160</v>
      </c>
      <c r="B22" s="201">
        <v>19592</v>
      </c>
      <c r="C22" s="182"/>
      <c r="D22" s="201">
        <v>2008</v>
      </c>
      <c r="E22" s="182" t="s">
        <v>71</v>
      </c>
      <c r="F22" s="201">
        <v>482.70727408664203</v>
      </c>
      <c r="G22" s="186" t="s">
        <v>71</v>
      </c>
      <c r="H22" s="201">
        <v>610.38481178379777</v>
      </c>
      <c r="I22" s="186" t="s">
        <v>71</v>
      </c>
      <c r="J22" s="198">
        <v>0</v>
      </c>
      <c r="K22" s="186"/>
      <c r="L22" s="198">
        <v>0</v>
      </c>
      <c r="M22" s="186"/>
      <c r="N22" s="198">
        <v>5127.3697240795091</v>
      </c>
      <c r="O22" s="186"/>
      <c r="P22" s="198">
        <v>7736.9673653154096</v>
      </c>
      <c r="Q22" s="186"/>
      <c r="R22" s="198">
        <v>2619</v>
      </c>
      <c r="S22" s="186"/>
      <c r="T22" s="198">
        <f>SUM(T23:T30)</f>
        <v>576.35326259817771</v>
      </c>
      <c r="U22" s="198"/>
      <c r="V22" s="198">
        <f>SUM(V23:V30)</f>
        <v>339.40324199999998</v>
      </c>
      <c r="W22" s="198"/>
      <c r="X22" s="198">
        <f t="shared" ref="X22:Z22" si="7">SUM(X23:X30)</f>
        <v>7975</v>
      </c>
      <c r="Y22" s="198"/>
      <c r="Z22" s="198">
        <f t="shared" si="7"/>
        <v>11191.510064149999</v>
      </c>
      <c r="AA22" s="186"/>
      <c r="AB22" s="186"/>
      <c r="AC22" s="214">
        <v>100.00000000000001</v>
      </c>
      <c r="AD22" s="214"/>
      <c r="AE22" s="214">
        <v>100</v>
      </c>
      <c r="AF22" s="214"/>
      <c r="AG22" s="214">
        <v>100</v>
      </c>
      <c r="AH22" s="214"/>
      <c r="AI22" s="214">
        <v>99.999999999999986</v>
      </c>
      <c r="AJ22" s="214"/>
      <c r="AK22" s="214">
        <v>0</v>
      </c>
      <c r="AL22" s="214"/>
      <c r="AM22" s="214">
        <v>0</v>
      </c>
      <c r="AN22" s="214"/>
      <c r="AO22" s="214">
        <v>100.00000000000003</v>
      </c>
      <c r="AP22" s="67"/>
      <c r="AQ22" s="214">
        <v>100</v>
      </c>
      <c r="AR22" s="67"/>
      <c r="AS22" s="214">
        <v>100.00000000000001</v>
      </c>
      <c r="AT22" s="67"/>
      <c r="AU22" s="214">
        <f>SUM(AU23:AU29)</f>
        <v>100</v>
      </c>
      <c r="AV22" s="214"/>
      <c r="AW22" s="214">
        <f>SUM(AW23:AW29)</f>
        <v>100</v>
      </c>
      <c r="AX22" s="214"/>
      <c r="AY22" s="214">
        <f t="shared" ref="AY22:BA22" si="8">SUM(AY23:AY29)</f>
        <v>100.00000000000001</v>
      </c>
      <c r="AZ22" s="214"/>
      <c r="BA22" s="214">
        <f t="shared" si="8"/>
        <v>100</v>
      </c>
    </row>
    <row r="23" spans="1:54" s="4" customFormat="1" ht="12">
      <c r="A23" s="114" t="s">
        <v>11</v>
      </c>
      <c r="B23" s="200">
        <v>6096</v>
      </c>
      <c r="C23" s="150"/>
      <c r="D23" s="197">
        <v>486</v>
      </c>
      <c r="E23" s="150" t="s">
        <v>71</v>
      </c>
      <c r="F23" s="200">
        <v>0</v>
      </c>
      <c r="G23" s="140"/>
      <c r="H23" s="200">
        <v>0</v>
      </c>
      <c r="I23" s="140"/>
      <c r="J23" s="200">
        <v>0</v>
      </c>
      <c r="K23" s="140"/>
      <c r="L23" s="200">
        <v>0</v>
      </c>
      <c r="M23" s="140"/>
      <c r="N23" s="200">
        <v>958.21927942805041</v>
      </c>
      <c r="O23" s="140" t="s">
        <v>71</v>
      </c>
      <c r="P23" s="200">
        <v>984.63704369033201</v>
      </c>
      <c r="Q23" s="140" t="s">
        <v>71</v>
      </c>
      <c r="R23" s="200">
        <v>1898</v>
      </c>
      <c r="S23" s="140" t="s">
        <v>71</v>
      </c>
      <c r="T23" s="200">
        <v>285.808696</v>
      </c>
      <c r="U23" s="140" t="s">
        <v>71</v>
      </c>
      <c r="V23" s="200">
        <v>102.972354</v>
      </c>
      <c r="W23" s="140" t="s">
        <v>71</v>
      </c>
      <c r="X23" s="200">
        <v>3899</v>
      </c>
      <c r="Y23" s="140" t="s">
        <v>71</v>
      </c>
      <c r="Z23" s="200">
        <v>4768.8389960000004</v>
      </c>
      <c r="AA23" s="140" t="s">
        <v>71</v>
      </c>
      <c r="AB23" s="140"/>
      <c r="AC23" s="217">
        <v>32.187549501029622</v>
      </c>
      <c r="AD23" s="217"/>
      <c r="AE23" s="217">
        <v>24.203187250996017</v>
      </c>
      <c r="AF23" s="217"/>
      <c r="AG23" s="217">
        <v>0</v>
      </c>
      <c r="AH23" s="217"/>
      <c r="AI23" s="284">
        <v>0</v>
      </c>
      <c r="AJ23" s="284"/>
      <c r="AK23" s="200">
        <v>0</v>
      </c>
      <c r="AL23" s="200"/>
      <c r="AM23" s="200">
        <v>0</v>
      </c>
      <c r="AN23" s="200"/>
      <c r="AO23" s="284">
        <v>18.688320347331196</v>
      </c>
      <c r="AP23" s="62"/>
      <c r="AQ23" s="284">
        <v>12.726395203687044</v>
      </c>
      <c r="AR23" s="62"/>
      <c r="AS23" s="284">
        <v>72.470408552882787</v>
      </c>
      <c r="AT23" s="62"/>
      <c r="AU23" s="284">
        <f>T23/($T$22-$T$30)*100</f>
        <v>49.589152095988091</v>
      </c>
      <c r="AV23" s="284"/>
      <c r="AW23" s="284">
        <f>V23/SUM($V$23:$V$29)*100</f>
        <v>30.339237007052517</v>
      </c>
      <c r="AX23" s="284"/>
      <c r="AY23" s="284">
        <f>X23/SUM($X$23:$X$29)*100</f>
        <v>48.890282131661444</v>
      </c>
      <c r="AZ23" s="284"/>
      <c r="BA23" s="284">
        <f>Z23/SUM($Z$23:$Z$29)*100</f>
        <v>42.737189625097997</v>
      </c>
    </row>
    <row r="24" spans="1:54" s="4" customFormat="1" ht="12">
      <c r="A24" s="114" t="s">
        <v>12</v>
      </c>
      <c r="B24" s="200">
        <v>0</v>
      </c>
      <c r="C24" s="150"/>
      <c r="D24" s="197">
        <v>60</v>
      </c>
      <c r="E24" s="150" t="s">
        <v>71</v>
      </c>
      <c r="F24" s="200">
        <v>0</v>
      </c>
      <c r="G24" s="140"/>
      <c r="H24" s="200">
        <v>0</v>
      </c>
      <c r="I24" s="140"/>
      <c r="J24" s="200">
        <v>0</v>
      </c>
      <c r="K24" s="140"/>
      <c r="L24" s="200">
        <v>0</v>
      </c>
      <c r="M24" s="140"/>
      <c r="N24" s="200">
        <v>141.18926666666664</v>
      </c>
      <c r="O24" s="140" t="s">
        <v>71</v>
      </c>
      <c r="P24" s="200">
        <v>909.76546398550738</v>
      </c>
      <c r="Q24" s="140" t="s">
        <v>71</v>
      </c>
      <c r="R24" s="200">
        <v>0</v>
      </c>
      <c r="S24" s="140"/>
      <c r="T24" s="200">
        <v>0</v>
      </c>
      <c r="U24" s="140"/>
      <c r="V24" s="200">
        <v>0</v>
      </c>
      <c r="W24" s="140"/>
      <c r="X24" s="200">
        <v>503</v>
      </c>
      <c r="Y24" s="140" t="s">
        <v>71</v>
      </c>
      <c r="Z24" s="200">
        <v>0</v>
      </c>
      <c r="AA24" s="140"/>
      <c r="AB24" s="140"/>
      <c r="AC24" s="217">
        <v>0</v>
      </c>
      <c r="AD24" s="220"/>
      <c r="AE24" s="217">
        <v>2.9880478087649402</v>
      </c>
      <c r="AF24" s="220"/>
      <c r="AG24" s="217">
        <v>0</v>
      </c>
      <c r="AH24" s="217"/>
      <c r="AI24" s="284">
        <v>0</v>
      </c>
      <c r="AJ24" s="284"/>
      <c r="AK24" s="200">
        <v>0</v>
      </c>
      <c r="AL24" s="200"/>
      <c r="AM24" s="200">
        <v>0</v>
      </c>
      <c r="AN24" s="200"/>
      <c r="AO24" s="284">
        <v>2.7536392783146457</v>
      </c>
      <c r="AP24" s="62"/>
      <c r="AQ24" s="284">
        <v>11.758682970073759</v>
      </c>
      <c r="AR24" s="62"/>
      <c r="AS24" s="284">
        <v>0</v>
      </c>
      <c r="AT24" s="62"/>
      <c r="AU24" s="284">
        <f>T24/($T$22-$T$30)*100</f>
        <v>0</v>
      </c>
      <c r="AV24" s="140"/>
      <c r="AW24" s="284">
        <f t="shared" ref="AW24:AW29" si="9">V24/SUM($V$23:$V$29)*100</f>
        <v>0</v>
      </c>
      <c r="AX24" s="140"/>
      <c r="AY24" s="284">
        <f t="shared" ref="AY24:AY29" si="10">X24/SUM($X$23:$X$29)*100</f>
        <v>6.307210031347962</v>
      </c>
      <c r="AZ24" s="284"/>
      <c r="BA24" s="284">
        <f t="shared" ref="BA24:BA29" si="11">Z24/SUM($Z$23:$Z$29)*100</f>
        <v>0</v>
      </c>
    </row>
    <row r="25" spans="1:54" s="4" customFormat="1" ht="12">
      <c r="A25" s="114" t="s">
        <v>13</v>
      </c>
      <c r="B25" s="200">
        <v>3947</v>
      </c>
      <c r="C25" s="150" t="s">
        <v>71</v>
      </c>
      <c r="D25" s="197">
        <v>166</v>
      </c>
      <c r="E25" s="150" t="s">
        <v>71</v>
      </c>
      <c r="F25" s="200">
        <v>218.49339938450788</v>
      </c>
      <c r="G25" s="140" t="s">
        <v>71</v>
      </c>
      <c r="H25" s="202">
        <v>147.99896288657681</v>
      </c>
      <c r="I25" s="150" t="s">
        <v>71</v>
      </c>
      <c r="J25" s="200">
        <v>0</v>
      </c>
      <c r="K25" s="140"/>
      <c r="L25" s="200">
        <v>0</v>
      </c>
      <c r="M25" s="140"/>
      <c r="N25" s="200">
        <v>1016.4138543939395</v>
      </c>
      <c r="O25" s="140" t="s">
        <v>71</v>
      </c>
      <c r="P25" s="200">
        <v>2293.3112936849207</v>
      </c>
      <c r="Q25" s="140" t="s">
        <v>71</v>
      </c>
      <c r="R25" s="200">
        <v>81</v>
      </c>
      <c r="S25" s="140" t="s">
        <v>71</v>
      </c>
      <c r="T25" s="200">
        <v>0</v>
      </c>
      <c r="U25" s="140"/>
      <c r="V25" s="200">
        <v>172.534831</v>
      </c>
      <c r="W25" s="140" t="s">
        <v>71</v>
      </c>
      <c r="X25" s="200">
        <v>3442</v>
      </c>
      <c r="Y25" s="140" t="s">
        <v>71</v>
      </c>
      <c r="Z25" s="200">
        <v>4941.4638400000003</v>
      </c>
      <c r="AA25" s="140" t="s">
        <v>71</v>
      </c>
      <c r="AB25" s="140"/>
      <c r="AC25" s="217">
        <v>20.840593484344474</v>
      </c>
      <c r="AD25" s="217"/>
      <c r="AE25" s="217">
        <v>8.2669322709163335</v>
      </c>
      <c r="AF25" s="217"/>
      <c r="AG25" s="217">
        <v>45.264161348703873</v>
      </c>
      <c r="AH25" s="217"/>
      <c r="AI25" s="220">
        <v>24.246829218122649</v>
      </c>
      <c r="AJ25" s="220"/>
      <c r="AK25" s="200">
        <v>0</v>
      </c>
      <c r="AL25" s="200"/>
      <c r="AM25" s="200">
        <v>0</v>
      </c>
      <c r="AN25" s="200"/>
      <c r="AO25" s="220">
        <v>19.823299451580141</v>
      </c>
      <c r="AP25" s="62"/>
      <c r="AQ25" s="220">
        <v>29.640958600468782</v>
      </c>
      <c r="AR25" s="62"/>
      <c r="AS25" s="284">
        <v>3.0927835051546393</v>
      </c>
      <c r="AT25" s="62"/>
      <c r="AU25" s="284">
        <f t="shared" ref="AU25:AU29" si="12">T25/($T$22-$T$30)*100</f>
        <v>0</v>
      </c>
      <c r="AV25" s="140"/>
      <c r="AW25" s="284">
        <f t="shared" si="9"/>
        <v>50.834762208900763</v>
      </c>
      <c r="AX25" s="140"/>
      <c r="AY25" s="284">
        <f t="shared" si="10"/>
        <v>43.159874608150474</v>
      </c>
      <c r="AZ25" s="284"/>
      <c r="BA25" s="284">
        <f t="shared" si="11"/>
        <v>44.284212013192679</v>
      </c>
    </row>
    <row r="26" spans="1:54" s="4" customFormat="1" ht="12">
      <c r="A26" s="114" t="s">
        <v>14</v>
      </c>
      <c r="B26" s="200">
        <v>5145</v>
      </c>
      <c r="C26" s="150" t="s">
        <v>71</v>
      </c>
      <c r="D26" s="197">
        <v>314</v>
      </c>
      <c r="E26" s="150" t="s">
        <v>71</v>
      </c>
      <c r="F26" s="200">
        <v>264.21387470213415</v>
      </c>
      <c r="G26" s="140" t="s">
        <v>71</v>
      </c>
      <c r="H26" s="202">
        <v>293.36602904074175</v>
      </c>
      <c r="I26" s="150" t="s">
        <v>71</v>
      </c>
      <c r="J26" s="200">
        <v>0</v>
      </c>
      <c r="K26" s="140"/>
      <c r="L26" s="200">
        <v>0</v>
      </c>
      <c r="M26" s="140"/>
      <c r="N26" s="200">
        <v>2396.4858926262623</v>
      </c>
      <c r="O26" s="140"/>
      <c r="P26" s="200">
        <v>2572.8849875439714</v>
      </c>
      <c r="Q26" s="140"/>
      <c r="R26" s="200">
        <v>554</v>
      </c>
      <c r="S26" s="140" t="s">
        <v>71</v>
      </c>
      <c r="T26" s="200">
        <v>290.54456659817777</v>
      </c>
      <c r="U26" s="140" t="s">
        <v>71</v>
      </c>
      <c r="V26" s="200">
        <v>63.896056999999999</v>
      </c>
      <c r="W26" s="140" t="s">
        <v>71</v>
      </c>
      <c r="X26" s="200">
        <v>63</v>
      </c>
      <c r="Y26" s="140" t="s">
        <v>71</v>
      </c>
      <c r="Z26" s="200">
        <v>349.1563754</v>
      </c>
      <c r="AA26" s="140" t="s">
        <v>71</v>
      </c>
      <c r="AB26" s="140"/>
      <c r="AC26" s="217">
        <v>27.166165056233172</v>
      </c>
      <c r="AD26" s="217"/>
      <c r="AE26" s="217">
        <v>15.637450199203187</v>
      </c>
      <c r="AF26" s="217"/>
      <c r="AG26" s="217">
        <v>54.735838651296135</v>
      </c>
      <c r="AH26" s="217"/>
      <c r="AI26" s="220">
        <v>48.062471964760142</v>
      </c>
      <c r="AJ26" s="220"/>
      <c r="AK26" s="200">
        <v>0</v>
      </c>
      <c r="AL26" s="200"/>
      <c r="AM26" s="200">
        <v>0</v>
      </c>
      <c r="AN26" s="200"/>
      <c r="AO26" s="220">
        <v>46.73908888160959</v>
      </c>
      <c r="AP26" s="62"/>
      <c r="AQ26" s="220">
        <v>33.254437637647754</v>
      </c>
      <c r="AR26" s="62"/>
      <c r="AS26" s="284">
        <v>21.153111874761361</v>
      </c>
      <c r="AT26" s="62"/>
      <c r="AU26" s="284">
        <f t="shared" si="12"/>
        <v>50.410847904011916</v>
      </c>
      <c r="AV26" s="140"/>
      <c r="AW26" s="284">
        <f t="shared" si="9"/>
        <v>18.826000784046727</v>
      </c>
      <c r="AX26" s="140"/>
      <c r="AY26" s="284">
        <f t="shared" si="10"/>
        <v>0.78996865203761757</v>
      </c>
      <c r="AZ26" s="284"/>
      <c r="BA26" s="284">
        <f t="shared" si="11"/>
        <v>3.1290555702966536</v>
      </c>
    </row>
    <row r="27" spans="1:54" s="4" customFormat="1" ht="13.5">
      <c r="A27" s="79" t="s">
        <v>162</v>
      </c>
      <c r="B27" s="200">
        <v>1447</v>
      </c>
      <c r="C27" s="150" t="s">
        <v>71</v>
      </c>
      <c r="D27" s="200">
        <v>0</v>
      </c>
      <c r="E27" s="150"/>
      <c r="F27" s="200">
        <v>0</v>
      </c>
      <c r="G27" s="150"/>
      <c r="H27" s="200">
        <v>0</v>
      </c>
      <c r="I27" s="150"/>
      <c r="J27" s="200">
        <v>0</v>
      </c>
      <c r="K27" s="150"/>
      <c r="L27" s="200">
        <v>0</v>
      </c>
      <c r="M27" s="150"/>
      <c r="N27" s="200">
        <v>10.961500000000001</v>
      </c>
      <c r="O27" s="140" t="s">
        <v>71</v>
      </c>
      <c r="P27" s="200">
        <v>241.80519999999999</v>
      </c>
      <c r="Q27" s="140" t="s">
        <v>71</v>
      </c>
      <c r="R27" s="200">
        <v>0</v>
      </c>
      <c r="S27" s="140"/>
      <c r="T27" s="200">
        <v>0</v>
      </c>
      <c r="U27" s="140"/>
      <c r="V27" s="200">
        <v>0</v>
      </c>
      <c r="W27" s="150"/>
      <c r="X27" s="200">
        <v>0</v>
      </c>
      <c r="Y27" s="150"/>
      <c r="Z27" s="200">
        <v>0</v>
      </c>
      <c r="AA27" s="150"/>
      <c r="AB27" s="150"/>
      <c r="AC27" s="217">
        <v>7.6403189186335085</v>
      </c>
      <c r="AD27" s="217"/>
      <c r="AE27" s="217">
        <v>0</v>
      </c>
      <c r="AF27" s="217"/>
      <c r="AG27" s="217">
        <v>0</v>
      </c>
      <c r="AH27" s="217"/>
      <c r="AI27" s="217">
        <v>0</v>
      </c>
      <c r="AJ27" s="217"/>
      <c r="AK27" s="200">
        <v>0</v>
      </c>
      <c r="AL27" s="200"/>
      <c r="AM27" s="200">
        <v>0</v>
      </c>
      <c r="AN27" s="200"/>
      <c r="AO27" s="217">
        <v>0.21378407623936002</v>
      </c>
      <c r="AP27" s="62"/>
      <c r="AQ27" s="217">
        <v>3.1253227341245533</v>
      </c>
      <c r="AR27" s="62"/>
      <c r="AS27" s="284">
        <v>0</v>
      </c>
      <c r="AT27" s="62"/>
      <c r="AU27" s="284">
        <f t="shared" si="12"/>
        <v>0</v>
      </c>
      <c r="AV27" s="140"/>
      <c r="AW27" s="284">
        <f t="shared" si="9"/>
        <v>0</v>
      </c>
      <c r="AX27" s="150"/>
      <c r="AY27" s="284">
        <f t="shared" si="10"/>
        <v>0</v>
      </c>
      <c r="AZ27" s="284"/>
      <c r="BA27" s="284">
        <f t="shared" si="11"/>
        <v>0</v>
      </c>
    </row>
    <row r="28" spans="1:54" s="4" customFormat="1" ht="12">
      <c r="A28" s="336" t="s">
        <v>69</v>
      </c>
      <c r="B28" s="200">
        <v>1385</v>
      </c>
      <c r="C28" s="150" t="s">
        <v>71</v>
      </c>
      <c r="D28" s="197">
        <v>982</v>
      </c>
      <c r="E28" s="150" t="s">
        <v>71</v>
      </c>
      <c r="F28" s="200">
        <v>0</v>
      </c>
      <c r="G28" s="140"/>
      <c r="H28" s="200">
        <v>140.99785792871387</v>
      </c>
      <c r="I28" s="150" t="s">
        <v>71</v>
      </c>
      <c r="J28" s="200">
        <v>0</v>
      </c>
      <c r="K28" s="140"/>
      <c r="L28" s="200">
        <v>0</v>
      </c>
      <c r="M28" s="140"/>
      <c r="N28" s="200">
        <v>151.68542461538462</v>
      </c>
      <c r="O28" s="140" t="s">
        <v>71</v>
      </c>
      <c r="P28" s="200">
        <v>142.14132514805195</v>
      </c>
      <c r="Q28" s="140" t="s">
        <v>71</v>
      </c>
      <c r="R28" s="200">
        <v>0</v>
      </c>
      <c r="S28" s="140"/>
      <c r="T28" s="200">
        <v>0</v>
      </c>
      <c r="U28" s="140"/>
      <c r="V28" s="200">
        <v>0</v>
      </c>
      <c r="W28" s="140"/>
      <c r="X28" s="200">
        <v>68</v>
      </c>
      <c r="Y28" s="140" t="s">
        <v>71</v>
      </c>
      <c r="Z28" s="200">
        <v>112.34243739999999</v>
      </c>
      <c r="AA28" s="140" t="s">
        <v>71</v>
      </c>
      <c r="AB28" s="140"/>
      <c r="AC28" s="217">
        <v>7.3129521094038754</v>
      </c>
      <c r="AD28" s="217"/>
      <c r="AE28" s="217">
        <v>48.904382470119522</v>
      </c>
      <c r="AF28" s="217"/>
      <c r="AG28" s="217">
        <v>0</v>
      </c>
      <c r="AH28" s="217"/>
      <c r="AI28" s="220">
        <v>23.099830665291229</v>
      </c>
      <c r="AJ28" s="220"/>
      <c r="AK28" s="200">
        <v>0</v>
      </c>
      <c r="AL28" s="200"/>
      <c r="AM28" s="200">
        <v>0</v>
      </c>
      <c r="AN28" s="200"/>
      <c r="AO28" s="220">
        <v>2.9583477060963443</v>
      </c>
      <c r="AP28" s="62"/>
      <c r="AQ28" s="220">
        <v>1.8371710572965216</v>
      </c>
      <c r="AR28" s="62"/>
      <c r="AS28" s="284">
        <v>0</v>
      </c>
      <c r="AT28" s="62"/>
      <c r="AU28" s="284">
        <f t="shared" si="12"/>
        <v>0</v>
      </c>
      <c r="AV28" s="140"/>
      <c r="AW28" s="284">
        <f t="shared" si="9"/>
        <v>0</v>
      </c>
      <c r="AX28" s="140"/>
      <c r="AY28" s="284">
        <f t="shared" si="10"/>
        <v>0.85266457680250785</v>
      </c>
      <c r="AZ28" s="284"/>
      <c r="BA28" s="284">
        <f t="shared" si="11"/>
        <v>1.0067859397510892</v>
      </c>
    </row>
    <row r="29" spans="1:54" s="4" customFormat="1" ht="12">
      <c r="A29" s="336" t="s">
        <v>70</v>
      </c>
      <c r="B29" s="200">
        <v>919</v>
      </c>
      <c r="C29" s="150" t="s">
        <v>71</v>
      </c>
      <c r="D29" s="200">
        <v>0</v>
      </c>
      <c r="E29" s="140"/>
      <c r="F29" s="200">
        <v>0</v>
      </c>
      <c r="G29" s="140"/>
      <c r="H29" s="202">
        <v>28.021961927765314</v>
      </c>
      <c r="I29" s="150" t="s">
        <v>71</v>
      </c>
      <c r="J29" s="200">
        <v>0</v>
      </c>
      <c r="K29" s="140"/>
      <c r="L29" s="200">
        <v>0</v>
      </c>
      <c r="M29" s="140"/>
      <c r="N29" s="200">
        <v>452.41450634920636</v>
      </c>
      <c r="O29" s="140" t="s">
        <v>71</v>
      </c>
      <c r="P29" s="200">
        <v>592.42205126262616</v>
      </c>
      <c r="Q29" s="140" t="s">
        <v>71</v>
      </c>
      <c r="R29" s="200">
        <v>86</v>
      </c>
      <c r="S29" s="140" t="s">
        <v>71</v>
      </c>
      <c r="T29" s="200">
        <v>0</v>
      </c>
      <c r="U29" s="140"/>
      <c r="V29" s="200">
        <v>0</v>
      </c>
      <c r="W29" s="140"/>
      <c r="X29" s="200">
        <v>0</v>
      </c>
      <c r="Y29" s="140"/>
      <c r="Z29" s="200">
        <v>986.72102859999995</v>
      </c>
      <c r="AA29" s="140" t="s">
        <v>71</v>
      </c>
      <c r="AB29" s="140"/>
      <c r="AC29" s="217">
        <v>4.8524209303553514</v>
      </c>
      <c r="AD29" s="220"/>
      <c r="AE29" s="217">
        <v>0</v>
      </c>
      <c r="AF29" s="220"/>
      <c r="AG29" s="217">
        <v>0</v>
      </c>
      <c r="AH29" s="217"/>
      <c r="AI29" s="220">
        <v>4.590868151825978</v>
      </c>
      <c r="AJ29" s="220"/>
      <c r="AK29" s="200">
        <v>0</v>
      </c>
      <c r="AL29" s="200"/>
      <c r="AM29" s="200">
        <v>0</v>
      </c>
      <c r="AN29" s="200"/>
      <c r="AO29" s="220">
        <v>8.8235202588287329</v>
      </c>
      <c r="AP29" s="62"/>
      <c r="AQ29" s="220">
        <v>7.65703179670159</v>
      </c>
      <c r="AR29" s="62"/>
      <c r="AS29" s="284">
        <v>3.2836960672012214</v>
      </c>
      <c r="AT29" s="62"/>
      <c r="AU29" s="284">
        <f t="shared" si="12"/>
        <v>0</v>
      </c>
      <c r="AV29" s="140"/>
      <c r="AW29" s="284">
        <f t="shared" si="9"/>
        <v>0</v>
      </c>
      <c r="AX29" s="140"/>
      <c r="AY29" s="284">
        <f t="shared" si="10"/>
        <v>0</v>
      </c>
      <c r="AZ29" s="284"/>
      <c r="BA29" s="284">
        <f t="shared" si="11"/>
        <v>8.8427568516615818</v>
      </c>
    </row>
    <row r="30" spans="1:54" s="3" customFormat="1" ht="12">
      <c r="A30" s="336" t="s">
        <v>3</v>
      </c>
      <c r="B30" s="200">
        <v>653</v>
      </c>
      <c r="C30" s="150" t="s">
        <v>71</v>
      </c>
      <c r="D30" s="200">
        <v>0</v>
      </c>
      <c r="E30" s="140"/>
      <c r="F30" s="200">
        <v>0</v>
      </c>
      <c r="G30" s="140"/>
      <c r="H30" s="200">
        <v>0</v>
      </c>
      <c r="I30" s="140"/>
      <c r="J30" s="200">
        <v>0</v>
      </c>
      <c r="K30" s="140"/>
      <c r="L30" s="200">
        <v>0</v>
      </c>
      <c r="M30" s="140"/>
      <c r="N30" s="200">
        <v>0</v>
      </c>
      <c r="O30" s="140"/>
      <c r="P30" s="200">
        <v>0</v>
      </c>
      <c r="Q30" s="140"/>
      <c r="R30" s="200">
        <v>0</v>
      </c>
      <c r="S30" s="140"/>
      <c r="T30" s="200">
        <v>0</v>
      </c>
      <c r="U30" s="140"/>
      <c r="V30" s="200">
        <v>0</v>
      </c>
      <c r="W30" s="140"/>
      <c r="X30" s="200">
        <v>0</v>
      </c>
      <c r="Y30" s="140"/>
      <c r="Z30" s="200">
        <v>32.987386749999999</v>
      </c>
      <c r="AA30" s="140" t="s">
        <v>71</v>
      </c>
      <c r="AB30" s="140"/>
      <c r="AC30" s="223" t="s">
        <v>80</v>
      </c>
      <c r="AD30" s="220"/>
      <c r="AE30" s="220">
        <v>0</v>
      </c>
      <c r="AF30" s="220"/>
      <c r="AG30" s="220">
        <v>0</v>
      </c>
      <c r="AH30" s="220"/>
      <c r="AI30" s="217">
        <v>0</v>
      </c>
      <c r="AJ30" s="217"/>
      <c r="AK30" s="200">
        <v>0</v>
      </c>
      <c r="AL30" s="200"/>
      <c r="AM30" s="200">
        <v>0</v>
      </c>
      <c r="AN30" s="200"/>
      <c r="AO30" s="217">
        <v>0</v>
      </c>
      <c r="AP30" s="144"/>
      <c r="AQ30" s="217">
        <v>0</v>
      </c>
      <c r="AR30" s="144"/>
      <c r="AS30" s="284">
        <v>0</v>
      </c>
      <c r="AT30" s="144"/>
      <c r="AU30" s="284">
        <v>0</v>
      </c>
      <c r="AV30" s="140"/>
      <c r="AW30" s="284">
        <f t="shared" ref="AW30:AY30" si="13">V30/($V$22-$V$30)*100</f>
        <v>0</v>
      </c>
      <c r="AX30" s="140"/>
      <c r="AY30" s="284">
        <f t="shared" si="13"/>
        <v>0</v>
      </c>
      <c r="AZ30" s="284"/>
      <c r="BA30" s="200">
        <v>0</v>
      </c>
    </row>
    <row r="31" spans="1:54" s="4" customFormat="1" ht="6.6" customHeight="1" thickBot="1">
      <c r="A31" s="84"/>
      <c r="B31" s="82"/>
      <c r="C31" s="155"/>
      <c r="D31" s="63"/>
      <c r="E31" s="155"/>
      <c r="F31" s="155"/>
      <c r="G31" s="155"/>
      <c r="H31" s="63"/>
      <c r="I31" s="155"/>
      <c r="J31" s="155"/>
      <c r="K31" s="155"/>
      <c r="L31" s="155"/>
      <c r="M31" s="155"/>
      <c r="N31" s="155"/>
      <c r="O31" s="155"/>
      <c r="P31" s="155"/>
      <c r="Q31" s="155"/>
      <c r="R31" s="155"/>
      <c r="S31" s="155"/>
      <c r="T31" s="155"/>
      <c r="U31" s="155"/>
      <c r="V31" s="155"/>
      <c r="W31" s="155"/>
      <c r="X31" s="155"/>
      <c r="Y31" s="155"/>
      <c r="Z31" s="155"/>
      <c r="AA31" s="155"/>
      <c r="AB31" s="155"/>
      <c r="AC31" s="154"/>
      <c r="AD31" s="83"/>
      <c r="AE31" s="50"/>
      <c r="AF31" s="83"/>
      <c r="AG31" s="50"/>
      <c r="AH31" s="50"/>
      <c r="AI31" s="50"/>
      <c r="AJ31" s="50"/>
      <c r="AK31" s="50"/>
      <c r="AL31" s="50"/>
      <c r="AM31" s="50"/>
      <c r="AN31" s="50"/>
      <c r="AO31" s="50"/>
      <c r="AP31" s="71"/>
      <c r="AQ31" s="50"/>
      <c r="AR31" s="71"/>
      <c r="AS31" s="50"/>
      <c r="AT31" s="71"/>
      <c r="AU31" s="155"/>
      <c r="AV31" s="155"/>
      <c r="AW31" s="155"/>
      <c r="AX31" s="155"/>
      <c r="AY31" s="155"/>
      <c r="AZ31" s="155"/>
      <c r="BA31" s="155"/>
      <c r="BB31" s="155"/>
    </row>
    <row r="32" spans="1:54" s="103" customFormat="1" ht="6.6" customHeight="1">
      <c r="B32" s="157"/>
      <c r="C32" s="171"/>
      <c r="D32" s="157"/>
      <c r="E32" s="171"/>
      <c r="F32" s="171"/>
      <c r="G32" s="171"/>
      <c r="H32" s="157"/>
      <c r="I32" s="171"/>
      <c r="J32" s="12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G32" s="121"/>
      <c r="AH32" s="121"/>
      <c r="AU32" s="171"/>
      <c r="AV32" s="171"/>
      <c r="AW32" s="171"/>
      <c r="AX32" s="171"/>
    </row>
    <row r="33" spans="1:50" s="103" customFormat="1" ht="12.75" customHeight="1">
      <c r="A33" s="27" t="s">
        <v>146</v>
      </c>
      <c r="C33" s="171"/>
      <c r="E33" s="171"/>
      <c r="F33" s="171"/>
      <c r="G33" s="171"/>
      <c r="H33" s="121"/>
      <c r="I33" s="171"/>
      <c r="J33" s="12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G33" s="121"/>
      <c r="AH33" s="121"/>
      <c r="AU33" s="171"/>
      <c r="AV33" s="171"/>
      <c r="AW33" s="171"/>
      <c r="AX33" s="171"/>
    </row>
    <row r="34" spans="1:50" s="103" customFormat="1" ht="12.75" customHeight="1">
      <c r="A34" s="27" t="s">
        <v>164</v>
      </c>
      <c r="C34" s="171"/>
      <c r="E34" s="171"/>
      <c r="F34" s="171"/>
      <c r="G34" s="171"/>
      <c r="H34" s="121"/>
      <c r="I34" s="171"/>
      <c r="J34" s="121"/>
      <c r="K34" s="171"/>
      <c r="L34" s="171"/>
      <c r="M34" s="171"/>
      <c r="N34" s="171"/>
      <c r="O34" s="171"/>
      <c r="P34" s="171"/>
      <c r="Q34" s="171"/>
      <c r="R34" s="171"/>
      <c r="S34" s="171"/>
      <c r="T34" s="171"/>
      <c r="U34" s="171"/>
      <c r="V34" s="171"/>
      <c r="W34" s="171"/>
      <c r="X34" s="171"/>
      <c r="Y34" s="171"/>
      <c r="Z34" s="171"/>
      <c r="AA34" s="171"/>
      <c r="AB34" s="171"/>
      <c r="AG34" s="121"/>
      <c r="AH34" s="121"/>
      <c r="AU34" s="171"/>
      <c r="AV34" s="171"/>
      <c r="AW34" s="171"/>
      <c r="AX34" s="171"/>
    </row>
    <row r="35" spans="1:50" s="103" customFormat="1" ht="11.25" customHeight="1">
      <c r="A35" s="504" t="s">
        <v>157</v>
      </c>
      <c r="B35" s="504"/>
      <c r="C35" s="504"/>
      <c r="D35" s="504"/>
      <c r="E35" s="504"/>
      <c r="F35" s="504"/>
      <c r="G35" s="504"/>
      <c r="H35" s="504"/>
      <c r="I35" s="504"/>
      <c r="J35" s="504"/>
      <c r="K35" s="504"/>
      <c r="L35" s="504"/>
      <c r="M35" s="504"/>
      <c r="N35" s="504"/>
      <c r="O35" s="504"/>
      <c r="P35" s="504"/>
      <c r="Q35" s="504"/>
      <c r="R35" s="504"/>
      <c r="S35" s="504"/>
      <c r="T35" s="504"/>
      <c r="U35" s="504"/>
      <c r="V35" s="504"/>
      <c r="W35" s="504"/>
      <c r="X35" s="504"/>
      <c r="Y35" s="504"/>
      <c r="Z35" s="504"/>
      <c r="AA35" s="504"/>
      <c r="AB35" s="504"/>
      <c r="AC35" s="504"/>
      <c r="AD35" s="504"/>
      <c r="AE35" s="504"/>
      <c r="AF35" s="504"/>
      <c r="AG35" s="504"/>
      <c r="AH35" s="504"/>
      <c r="AI35" s="504"/>
      <c r="AJ35" s="504"/>
      <c r="AK35" s="504"/>
      <c r="AL35" s="504"/>
      <c r="AM35" s="504"/>
      <c r="AN35" s="504"/>
      <c r="AO35" s="504"/>
      <c r="AP35" s="504"/>
      <c r="AQ35" s="433"/>
      <c r="AR35" s="433"/>
      <c r="AS35" s="340"/>
      <c r="AT35" s="340"/>
    </row>
    <row r="36" spans="1:50" s="103" customFormat="1" ht="11.25">
      <c r="A36" s="104" t="s">
        <v>79</v>
      </c>
      <c r="C36" s="270"/>
      <c r="F36" s="271"/>
      <c r="G36" s="271"/>
      <c r="H36" s="121"/>
      <c r="I36" s="271"/>
      <c r="J36" s="121"/>
      <c r="K36" s="171"/>
      <c r="L36" s="171"/>
      <c r="M36" s="171"/>
      <c r="N36" s="171"/>
      <c r="O36" s="171"/>
      <c r="P36" s="171"/>
      <c r="Q36" s="171"/>
      <c r="R36" s="171"/>
      <c r="S36" s="171"/>
      <c r="T36" s="171"/>
      <c r="U36" s="171"/>
      <c r="V36" s="171"/>
      <c r="W36" s="121"/>
      <c r="X36" s="121"/>
      <c r="Y36" s="121"/>
      <c r="Z36" s="121"/>
      <c r="AA36" s="121"/>
      <c r="AB36" s="121"/>
      <c r="AG36" s="121"/>
      <c r="AH36" s="121"/>
      <c r="AU36" s="171"/>
      <c r="AV36" s="171"/>
      <c r="AW36" s="171"/>
      <c r="AX36" s="121"/>
    </row>
    <row r="37" spans="1:50" s="103" customFormat="1" ht="11.25">
      <c r="A37" s="103" t="s">
        <v>124</v>
      </c>
      <c r="B37" s="105"/>
      <c r="C37" s="269"/>
      <c r="D37" s="105"/>
      <c r="E37" s="105"/>
      <c r="F37" s="272"/>
      <c r="G37" s="272"/>
      <c r="H37" s="106"/>
      <c r="I37" s="272"/>
      <c r="J37" s="106"/>
      <c r="K37" s="172"/>
      <c r="L37" s="172"/>
      <c r="M37" s="172"/>
      <c r="N37" s="172"/>
      <c r="O37" s="172"/>
      <c r="P37" s="172"/>
      <c r="Q37" s="172"/>
      <c r="R37" s="172"/>
      <c r="S37" s="172"/>
      <c r="T37" s="172"/>
      <c r="U37" s="172"/>
      <c r="V37" s="172"/>
      <c r="W37" s="106"/>
      <c r="X37" s="106"/>
      <c r="Y37" s="106"/>
      <c r="Z37" s="106"/>
      <c r="AA37" s="106"/>
      <c r="AB37" s="106"/>
      <c r="AU37" s="172"/>
      <c r="AV37" s="172"/>
      <c r="AW37" s="172"/>
      <c r="AX37" s="106"/>
    </row>
    <row r="38" spans="1:50" s="103" customFormat="1" ht="11.25">
      <c r="A38" s="103" t="s">
        <v>177</v>
      </c>
      <c r="C38" s="271"/>
      <c r="E38" s="299"/>
      <c r="F38" s="171"/>
      <c r="G38" s="299"/>
      <c r="I38" s="299"/>
      <c r="K38" s="299"/>
      <c r="L38" s="299"/>
      <c r="M38" s="299"/>
      <c r="N38" s="299"/>
      <c r="O38" s="299"/>
      <c r="P38" s="299"/>
      <c r="Q38" s="299"/>
      <c r="R38" s="299"/>
      <c r="S38" s="299"/>
      <c r="T38" s="299"/>
      <c r="U38" s="299"/>
      <c r="V38" s="299"/>
      <c r="W38" s="299"/>
      <c r="X38" s="299"/>
      <c r="Y38" s="299"/>
      <c r="Z38" s="299"/>
      <c r="AA38" s="299"/>
      <c r="AB38" s="299"/>
      <c r="AU38" s="299"/>
      <c r="AV38" s="299"/>
      <c r="AW38" s="299"/>
      <c r="AX38" s="299"/>
    </row>
    <row r="39" spans="1:50" s="103" customFormat="1" ht="11.25">
      <c r="C39" s="171"/>
      <c r="E39" s="171"/>
      <c r="F39" s="171"/>
      <c r="G39" s="171"/>
      <c r="I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U39" s="171"/>
      <c r="AV39" s="171"/>
      <c r="AW39" s="171"/>
      <c r="AX39" s="171"/>
    </row>
  </sheetData>
  <mergeCells count="31">
    <mergeCell ref="A35:AP35"/>
    <mergeCell ref="A4:A10"/>
    <mergeCell ref="H10:I10"/>
    <mergeCell ref="AC10:AD10"/>
    <mergeCell ref="AE10:AF10"/>
    <mergeCell ref="AG10:AH10"/>
    <mergeCell ref="J10:K10"/>
    <mergeCell ref="AI10:AJ10"/>
    <mergeCell ref="B10:C10"/>
    <mergeCell ref="D10:E10"/>
    <mergeCell ref="F10:G10"/>
    <mergeCell ref="N10:O10"/>
    <mergeCell ref="R10:S10"/>
    <mergeCell ref="AK10:AL10"/>
    <mergeCell ref="AO10:AP10"/>
    <mergeCell ref="AM10:AN10"/>
    <mergeCell ref="BA10:BB10"/>
    <mergeCell ref="AC7:BB7"/>
    <mergeCell ref="B4:BB4"/>
    <mergeCell ref="A1:BB1"/>
    <mergeCell ref="AW10:AX10"/>
    <mergeCell ref="AU10:AV10"/>
    <mergeCell ref="AS10:AT10"/>
    <mergeCell ref="L10:M10"/>
    <mergeCell ref="P10:Q10"/>
    <mergeCell ref="AQ10:AR10"/>
    <mergeCell ref="V10:W10"/>
    <mergeCell ref="X10:Y10"/>
    <mergeCell ref="Z10:AA10"/>
    <mergeCell ref="B7:AA7"/>
    <mergeCell ref="AY10:AZ10"/>
  </mergeCells>
  <phoneticPr fontId="8" type="noConversion"/>
  <printOptions horizontalCentered="1"/>
  <pageMargins left="0.78740157480314965" right="0.78740157480314965" top="0.78740157480314965" bottom="0.78740157480314965" header="0.39370078740157483" footer="0.39370078740157483"/>
  <pageSetup scale="5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BB62"/>
  <sheetViews>
    <sheetView showGridLines="0" zoomScaleNormal="100" workbookViewId="0">
      <pane xSplit="1" ySplit="11" topLeftCell="B12" activePane="bottomRight" state="frozen"/>
      <selection activeCell="B13" sqref="B13"/>
      <selection pane="topRight" activeCell="B13" sqref="B13"/>
      <selection pane="bottomLeft" activeCell="B13" sqref="B13"/>
      <selection pane="bottomRight" sqref="A1:BB1"/>
    </sheetView>
  </sheetViews>
  <sheetFormatPr defaultColWidth="11.42578125" defaultRowHeight="12.75"/>
  <cols>
    <col min="1" max="1" width="35.7109375" customWidth="1"/>
    <col min="2" max="2" width="8.7109375" customWidth="1"/>
    <col min="3" max="3" width="2.7109375" style="183" customWidth="1"/>
    <col min="4" max="4" width="8.7109375" customWidth="1"/>
    <col min="5" max="5" width="2.7109375" style="183" customWidth="1"/>
    <col min="6" max="6" width="8.7109375" style="183" customWidth="1"/>
    <col min="7" max="7" width="2.7109375" style="183" customWidth="1"/>
    <col min="8" max="8" width="8.7109375" customWidth="1"/>
    <col min="9" max="9" width="2.7109375" style="183" customWidth="1"/>
    <col min="10" max="10" width="8.7109375" customWidth="1"/>
    <col min="11" max="11" width="2.7109375" style="183" customWidth="1"/>
    <col min="12" max="12" width="8.7109375" style="183" customWidth="1"/>
    <col min="13" max="13" width="2.7109375" style="183" customWidth="1"/>
    <col min="14" max="14" width="8.5703125" style="183" customWidth="1"/>
    <col min="15" max="15" width="2.7109375" style="183" customWidth="1"/>
    <col min="16" max="16" width="8.5703125" style="183" customWidth="1"/>
    <col min="17" max="17" width="2.7109375" style="183" customWidth="1"/>
    <col min="18" max="18" width="8.5703125" style="183" customWidth="1"/>
    <col min="19" max="19" width="2.7109375" style="183" customWidth="1"/>
    <col min="20" max="20" width="8.7109375" style="183" customWidth="1"/>
    <col min="21" max="21" width="2.7109375" style="183" customWidth="1"/>
    <col min="22" max="22" width="8.7109375" style="183" customWidth="1"/>
    <col min="23" max="23" width="2.7109375" style="183" customWidth="1"/>
    <col min="24" max="24" width="8.7109375" style="183" customWidth="1"/>
    <col min="25" max="25" width="2.7109375" style="183" customWidth="1"/>
    <col min="26" max="26" width="8.7109375" style="183" customWidth="1"/>
    <col min="27" max="27" width="2.7109375" style="183" customWidth="1"/>
    <col min="28" max="28" width="1.7109375" style="183" customWidth="1"/>
    <col min="29" max="29" width="8.7109375" customWidth="1"/>
    <col min="30" max="30" width="2.7109375" customWidth="1"/>
    <col min="31" max="31" width="8.7109375" customWidth="1"/>
    <col min="32" max="32" width="2.7109375" customWidth="1"/>
    <col min="33" max="33" width="8.7109375" customWidth="1"/>
    <col min="34" max="34" width="2.7109375" customWidth="1"/>
    <col min="35" max="35" width="8.7109375" customWidth="1"/>
    <col min="36" max="36" width="2.7109375" customWidth="1"/>
    <col min="37" max="37" width="8.7109375" customWidth="1"/>
    <col min="38" max="38" width="2.7109375" customWidth="1"/>
    <col min="39" max="39" width="8.7109375" customWidth="1"/>
    <col min="40" max="40" width="2.7109375" customWidth="1"/>
    <col min="41" max="41" width="8.7109375" customWidth="1"/>
    <col min="42" max="42" width="2.7109375" customWidth="1"/>
    <col min="43" max="43" width="8.7109375" customWidth="1"/>
    <col min="44" max="44" width="2.7109375" customWidth="1"/>
    <col min="45" max="45" width="8.7109375" customWidth="1"/>
    <col min="46" max="46" width="2.7109375" customWidth="1"/>
    <col min="47" max="47" width="8.7109375" style="183" customWidth="1"/>
    <col min="48" max="48" width="2.7109375" style="183" customWidth="1"/>
    <col min="49" max="49" width="8.7109375" style="183" customWidth="1"/>
    <col min="50" max="50" width="2.7109375" style="183" customWidth="1"/>
    <col min="51" max="51" width="8.7109375" customWidth="1"/>
    <col min="52" max="52" width="2.7109375" customWidth="1"/>
    <col min="53" max="53" width="8.7109375" customWidth="1"/>
    <col min="54" max="54" width="2.7109375" customWidth="1"/>
  </cols>
  <sheetData>
    <row r="1" spans="1:54" ht="25.5" customHeight="1">
      <c r="A1" s="505" t="s">
        <v>184</v>
      </c>
      <c r="B1" s="505"/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  <c r="T1" s="505"/>
      <c r="U1" s="505"/>
      <c r="V1" s="505"/>
      <c r="W1" s="505"/>
      <c r="X1" s="505"/>
      <c r="Y1" s="505"/>
      <c r="Z1" s="505"/>
      <c r="AA1" s="505"/>
      <c r="AB1" s="505"/>
      <c r="AC1" s="505"/>
      <c r="AD1" s="505"/>
      <c r="AE1" s="505"/>
      <c r="AF1" s="505"/>
      <c r="AG1" s="505"/>
      <c r="AH1" s="505"/>
      <c r="AI1" s="505"/>
      <c r="AJ1" s="505"/>
      <c r="AK1" s="505"/>
      <c r="AL1" s="505"/>
      <c r="AM1" s="505"/>
      <c r="AN1" s="505"/>
      <c r="AO1" s="505"/>
      <c r="AP1" s="505"/>
      <c r="AQ1" s="505"/>
      <c r="AR1" s="505"/>
      <c r="AS1" s="505"/>
      <c r="AT1" s="505"/>
      <c r="AU1" s="505"/>
      <c r="AV1" s="505"/>
      <c r="AW1" s="505"/>
      <c r="AX1" s="505"/>
      <c r="AY1" s="505"/>
      <c r="AZ1" s="505"/>
      <c r="BA1" s="505"/>
      <c r="BB1" s="505"/>
    </row>
    <row r="2" spans="1:54" s="4" customFormat="1" ht="6.6" customHeight="1" thickBot="1">
      <c r="A2" s="107"/>
      <c r="B2" s="107"/>
      <c r="C2" s="273"/>
      <c r="D2" s="107"/>
      <c r="E2" s="273"/>
      <c r="F2" s="173"/>
      <c r="G2" s="173"/>
      <c r="H2" s="108"/>
      <c r="I2" s="173"/>
      <c r="J2" s="108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07"/>
      <c r="AD2" s="107"/>
      <c r="AE2" s="107"/>
      <c r="AF2" s="107"/>
      <c r="AG2" s="108"/>
      <c r="AH2" s="108"/>
      <c r="AI2" s="3"/>
      <c r="AJ2" s="3"/>
      <c r="AK2" s="3"/>
      <c r="AL2" s="3"/>
      <c r="AM2" s="3"/>
      <c r="AN2" s="3"/>
      <c r="AO2" s="3"/>
      <c r="AQ2" s="3"/>
      <c r="AS2" s="3"/>
      <c r="AU2" s="173"/>
      <c r="AV2" s="173"/>
      <c r="AW2" s="173"/>
      <c r="AX2" s="173"/>
    </row>
    <row r="3" spans="1:54" s="4" customFormat="1" ht="6.6" customHeight="1">
      <c r="A3" s="343"/>
      <c r="B3" s="343"/>
      <c r="C3" s="390"/>
      <c r="D3" s="343"/>
      <c r="E3" s="390"/>
      <c r="F3" s="344"/>
      <c r="G3" s="344"/>
      <c r="H3" s="345"/>
      <c r="I3" s="344"/>
      <c r="J3" s="345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4"/>
      <c r="X3" s="344"/>
      <c r="Y3" s="344"/>
      <c r="Z3" s="344"/>
      <c r="AA3" s="344"/>
      <c r="AB3" s="344"/>
      <c r="AC3" s="343"/>
      <c r="AD3" s="343"/>
      <c r="AE3" s="343"/>
      <c r="AF3" s="343"/>
      <c r="AG3" s="345"/>
      <c r="AH3" s="345"/>
      <c r="AI3" s="346"/>
      <c r="AJ3" s="346"/>
      <c r="AK3" s="346"/>
      <c r="AL3" s="346"/>
      <c r="AM3" s="346"/>
      <c r="AN3" s="346"/>
      <c r="AO3" s="346"/>
      <c r="AP3" s="346"/>
      <c r="AQ3" s="346"/>
      <c r="AR3" s="346"/>
      <c r="AS3" s="346"/>
      <c r="AT3" s="346"/>
      <c r="AU3" s="344"/>
      <c r="AV3" s="344"/>
      <c r="AW3" s="344"/>
      <c r="AX3" s="344"/>
      <c r="AY3" s="344"/>
      <c r="AZ3" s="344"/>
      <c r="BA3" s="344"/>
      <c r="BB3" s="344"/>
    </row>
    <row r="4" spans="1:54" s="4" customFormat="1" ht="12">
      <c r="A4" s="508" t="s">
        <v>68</v>
      </c>
      <c r="B4" s="506" t="s">
        <v>114</v>
      </c>
      <c r="C4" s="506"/>
      <c r="D4" s="506"/>
      <c r="E4" s="506"/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  <c r="U4" s="506"/>
      <c r="V4" s="506"/>
      <c r="W4" s="506"/>
      <c r="X4" s="506"/>
      <c r="Y4" s="506"/>
      <c r="Z4" s="506"/>
      <c r="AA4" s="506"/>
      <c r="AB4" s="506"/>
      <c r="AC4" s="506"/>
      <c r="AD4" s="506"/>
      <c r="AE4" s="506"/>
      <c r="AF4" s="506"/>
      <c r="AG4" s="506"/>
      <c r="AH4" s="506"/>
      <c r="AI4" s="506"/>
      <c r="AJ4" s="506"/>
      <c r="AK4" s="506"/>
      <c r="AL4" s="506"/>
      <c r="AM4" s="506"/>
      <c r="AN4" s="506"/>
      <c r="AO4" s="506"/>
      <c r="AP4" s="506"/>
      <c r="AQ4" s="506"/>
      <c r="AR4" s="506"/>
      <c r="AS4" s="506"/>
      <c r="AT4" s="506"/>
      <c r="AU4" s="506"/>
      <c r="AV4" s="506"/>
      <c r="AW4" s="506"/>
      <c r="AX4" s="506"/>
      <c r="AY4" s="506"/>
      <c r="AZ4" s="506"/>
      <c r="BA4" s="506"/>
      <c r="BB4" s="506"/>
    </row>
    <row r="5" spans="1:54" s="4" customFormat="1" ht="6.6" customHeight="1">
      <c r="A5" s="508"/>
      <c r="B5" s="347"/>
      <c r="C5" s="350"/>
      <c r="D5" s="347"/>
      <c r="E5" s="350"/>
      <c r="F5" s="350"/>
      <c r="G5" s="350"/>
      <c r="H5" s="347"/>
      <c r="I5" s="350"/>
      <c r="J5" s="347"/>
      <c r="K5" s="350"/>
      <c r="L5" s="350"/>
      <c r="M5" s="350"/>
      <c r="N5" s="350"/>
      <c r="O5" s="350"/>
      <c r="P5" s="350"/>
      <c r="Q5" s="350"/>
      <c r="R5" s="350"/>
      <c r="S5" s="350"/>
      <c r="T5" s="350"/>
      <c r="U5" s="350"/>
      <c r="V5" s="350"/>
      <c r="W5" s="350"/>
      <c r="X5" s="350"/>
      <c r="Y5" s="350"/>
      <c r="Z5" s="350"/>
      <c r="AA5" s="350"/>
      <c r="AB5" s="350"/>
      <c r="AC5" s="347"/>
      <c r="AD5" s="347"/>
      <c r="AE5" s="347"/>
      <c r="AF5" s="347"/>
      <c r="AG5" s="347"/>
      <c r="AH5" s="347"/>
      <c r="AI5" s="351"/>
      <c r="AJ5" s="351"/>
      <c r="AK5" s="351"/>
      <c r="AL5" s="351"/>
      <c r="AM5" s="351"/>
      <c r="AN5" s="351"/>
      <c r="AO5" s="351"/>
      <c r="AP5" s="352"/>
      <c r="AQ5" s="351"/>
      <c r="AR5" s="352"/>
      <c r="AS5" s="351"/>
      <c r="AT5" s="352"/>
      <c r="AU5" s="350"/>
      <c r="AV5" s="350"/>
      <c r="AW5" s="350"/>
      <c r="AX5" s="350"/>
      <c r="AY5" s="455"/>
      <c r="AZ5" s="455"/>
      <c r="BA5" s="455"/>
      <c r="BB5" s="455"/>
    </row>
    <row r="6" spans="1:54" s="4" customFormat="1" ht="6.6" customHeight="1">
      <c r="A6" s="508"/>
      <c r="B6" s="353"/>
      <c r="C6" s="356"/>
      <c r="D6" s="353"/>
      <c r="E6" s="356"/>
      <c r="F6" s="356"/>
      <c r="G6" s="356"/>
      <c r="H6" s="353"/>
      <c r="I6" s="356"/>
      <c r="J6" s="353"/>
      <c r="K6" s="356"/>
      <c r="L6" s="356"/>
      <c r="M6" s="356"/>
      <c r="N6" s="356"/>
      <c r="O6" s="356"/>
      <c r="P6" s="356"/>
      <c r="Q6" s="356"/>
      <c r="R6" s="356"/>
      <c r="S6" s="356"/>
      <c r="T6" s="356"/>
      <c r="U6" s="356"/>
      <c r="V6" s="356"/>
      <c r="W6" s="356"/>
      <c r="X6" s="356"/>
      <c r="Y6" s="356"/>
      <c r="Z6" s="356"/>
      <c r="AA6" s="356"/>
      <c r="AB6" s="356"/>
      <c r="AC6" s="353"/>
      <c r="AD6" s="353"/>
      <c r="AE6" s="353"/>
      <c r="AF6" s="353"/>
      <c r="AG6" s="353"/>
      <c r="AH6" s="353"/>
      <c r="AI6" s="357"/>
      <c r="AJ6" s="357"/>
      <c r="AK6" s="357"/>
      <c r="AL6" s="357"/>
      <c r="AM6" s="357"/>
      <c r="AN6" s="357"/>
      <c r="AO6" s="357"/>
      <c r="AP6" s="358"/>
      <c r="AQ6" s="357"/>
      <c r="AR6" s="358"/>
      <c r="AS6" s="357"/>
      <c r="AT6" s="358"/>
      <c r="AU6" s="356"/>
      <c r="AV6" s="356"/>
      <c r="AW6" s="356"/>
      <c r="AX6" s="356"/>
      <c r="AY6" s="453"/>
      <c r="AZ6" s="453"/>
      <c r="BA6" s="453"/>
      <c r="BB6" s="453"/>
    </row>
    <row r="7" spans="1:54" s="4" customFormat="1" ht="12" customHeight="1">
      <c r="A7" s="508"/>
      <c r="B7" s="501" t="s">
        <v>105</v>
      </c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  <c r="AB7" s="451"/>
      <c r="AC7" s="501" t="s">
        <v>106</v>
      </c>
      <c r="AD7" s="501"/>
      <c r="AE7" s="501"/>
      <c r="AF7" s="501"/>
      <c r="AG7" s="501"/>
      <c r="AH7" s="501"/>
      <c r="AI7" s="501"/>
      <c r="AJ7" s="501"/>
      <c r="AK7" s="501"/>
      <c r="AL7" s="501"/>
      <c r="AM7" s="501"/>
      <c r="AN7" s="501"/>
      <c r="AO7" s="501"/>
      <c r="AP7" s="501"/>
      <c r="AQ7" s="501"/>
      <c r="AR7" s="501"/>
      <c r="AS7" s="501"/>
      <c r="AT7" s="501"/>
      <c r="AU7" s="501"/>
      <c r="AV7" s="501"/>
      <c r="AW7" s="501"/>
      <c r="AX7" s="501"/>
      <c r="AY7" s="501"/>
      <c r="AZ7" s="501"/>
      <c r="BA7" s="501"/>
      <c r="BB7" s="501"/>
    </row>
    <row r="8" spans="1:54" s="4" customFormat="1" ht="6.6" customHeight="1">
      <c r="A8" s="508"/>
      <c r="B8" s="352"/>
      <c r="C8" s="359"/>
      <c r="D8" s="352"/>
      <c r="E8" s="360"/>
      <c r="F8" s="361"/>
      <c r="G8" s="360"/>
      <c r="H8" s="351"/>
      <c r="I8" s="360"/>
      <c r="J8" s="351"/>
      <c r="K8" s="360"/>
      <c r="L8" s="362"/>
      <c r="M8" s="362"/>
      <c r="N8" s="362"/>
      <c r="O8" s="362"/>
      <c r="P8" s="362"/>
      <c r="Q8" s="362"/>
      <c r="R8" s="362"/>
      <c r="S8" s="362"/>
      <c r="T8" s="360"/>
      <c r="U8" s="360"/>
      <c r="V8" s="360"/>
      <c r="W8" s="360"/>
      <c r="X8" s="360"/>
      <c r="Y8" s="360"/>
      <c r="Z8" s="360"/>
      <c r="AA8" s="360"/>
      <c r="AB8" s="362"/>
      <c r="AC8" s="352"/>
      <c r="AD8" s="352"/>
      <c r="AE8" s="352"/>
      <c r="AF8" s="352"/>
      <c r="AG8" s="352"/>
      <c r="AH8" s="352"/>
      <c r="AI8" s="352"/>
      <c r="AJ8" s="352"/>
      <c r="AK8" s="352"/>
      <c r="AL8" s="352"/>
      <c r="AM8" s="352"/>
      <c r="AN8" s="352"/>
      <c r="AO8" s="352"/>
      <c r="AP8" s="352"/>
      <c r="AQ8" s="352"/>
      <c r="AR8" s="352"/>
      <c r="AS8" s="352"/>
      <c r="AT8" s="352"/>
      <c r="AU8" s="360"/>
      <c r="AV8" s="360"/>
      <c r="AW8" s="360"/>
      <c r="AX8" s="360"/>
      <c r="AY8" s="455"/>
      <c r="AZ8" s="455"/>
      <c r="BA8" s="455"/>
      <c r="BB8" s="455"/>
    </row>
    <row r="9" spans="1:54" s="4" customFormat="1" ht="6.6" customHeight="1">
      <c r="A9" s="508"/>
      <c r="B9" s="363"/>
      <c r="C9" s="364"/>
      <c r="D9" s="363"/>
      <c r="E9" s="362"/>
      <c r="F9" s="365"/>
      <c r="G9" s="362"/>
      <c r="H9" s="363"/>
      <c r="I9" s="362"/>
      <c r="J9" s="363"/>
      <c r="K9" s="366"/>
      <c r="L9" s="367"/>
      <c r="M9" s="368"/>
      <c r="N9" s="368"/>
      <c r="O9" s="368"/>
      <c r="P9" s="368"/>
      <c r="Q9" s="368"/>
      <c r="R9" s="368"/>
      <c r="S9" s="368"/>
      <c r="T9" s="366"/>
      <c r="U9" s="366"/>
      <c r="V9" s="366"/>
      <c r="W9" s="366"/>
      <c r="X9" s="366"/>
      <c r="Y9" s="366"/>
      <c r="Z9" s="366"/>
      <c r="AA9" s="366"/>
      <c r="AB9" s="366"/>
      <c r="AC9" s="363"/>
      <c r="AD9" s="363"/>
      <c r="AE9" s="363"/>
      <c r="AF9" s="363"/>
      <c r="AG9" s="363"/>
      <c r="AH9" s="363"/>
      <c r="AI9" s="363"/>
      <c r="AJ9" s="363"/>
      <c r="AK9" s="363"/>
      <c r="AL9" s="363"/>
      <c r="AM9" s="363"/>
      <c r="AN9" s="363"/>
      <c r="AO9" s="363"/>
      <c r="AP9" s="358"/>
      <c r="AQ9" s="363"/>
      <c r="AR9" s="358"/>
      <c r="AS9" s="363"/>
      <c r="AT9" s="358"/>
      <c r="AU9" s="366"/>
      <c r="AV9" s="366"/>
      <c r="AW9" s="366"/>
      <c r="AX9" s="366"/>
      <c r="AY9" s="366"/>
      <c r="AZ9" s="366"/>
      <c r="BA9" s="366"/>
      <c r="BB9" s="366"/>
    </row>
    <row r="10" spans="1:54" s="4" customFormat="1" ht="12">
      <c r="A10" s="508"/>
      <c r="B10" s="503">
        <v>2004</v>
      </c>
      <c r="C10" s="503"/>
      <c r="D10" s="503">
        <v>2005</v>
      </c>
      <c r="E10" s="503"/>
      <c r="F10" s="503">
        <v>2006</v>
      </c>
      <c r="G10" s="503"/>
      <c r="H10" s="503">
        <v>2007</v>
      </c>
      <c r="I10" s="503"/>
      <c r="J10" s="503">
        <v>2008</v>
      </c>
      <c r="K10" s="503"/>
      <c r="L10" s="503">
        <v>2009</v>
      </c>
      <c r="M10" s="503"/>
      <c r="N10" s="503">
        <v>2010</v>
      </c>
      <c r="O10" s="503"/>
      <c r="P10" s="503">
        <v>2011</v>
      </c>
      <c r="Q10" s="503"/>
      <c r="R10" s="503">
        <v>2012</v>
      </c>
      <c r="S10" s="503"/>
      <c r="T10" s="503">
        <v>2013</v>
      </c>
      <c r="U10" s="503"/>
      <c r="V10" s="503">
        <v>2014</v>
      </c>
      <c r="W10" s="503"/>
      <c r="X10" s="503">
        <v>2015</v>
      </c>
      <c r="Y10" s="503"/>
      <c r="Z10" s="503">
        <v>2016</v>
      </c>
      <c r="AA10" s="503"/>
      <c r="AB10" s="450"/>
      <c r="AC10" s="503">
        <v>2004</v>
      </c>
      <c r="AD10" s="503"/>
      <c r="AE10" s="503">
        <v>2005</v>
      </c>
      <c r="AF10" s="503"/>
      <c r="AG10" s="503">
        <v>2006</v>
      </c>
      <c r="AH10" s="503"/>
      <c r="AI10" s="503">
        <v>2007</v>
      </c>
      <c r="AJ10" s="503"/>
      <c r="AK10" s="503">
        <v>2008</v>
      </c>
      <c r="AL10" s="503"/>
      <c r="AM10" s="503">
        <v>2009</v>
      </c>
      <c r="AN10" s="503"/>
      <c r="AO10" s="503">
        <v>2010</v>
      </c>
      <c r="AP10" s="503"/>
      <c r="AQ10" s="503">
        <v>2011</v>
      </c>
      <c r="AR10" s="503"/>
      <c r="AS10" s="503">
        <v>2012</v>
      </c>
      <c r="AT10" s="503"/>
      <c r="AU10" s="438">
        <v>2013</v>
      </c>
      <c r="AV10" s="438"/>
      <c r="AW10" s="503">
        <v>2014</v>
      </c>
      <c r="AX10" s="503"/>
      <c r="AY10" s="503">
        <v>2015</v>
      </c>
      <c r="AZ10" s="503"/>
      <c r="BA10" s="503">
        <v>2016</v>
      </c>
      <c r="BB10" s="503"/>
    </row>
    <row r="11" spans="1:54" s="4" customFormat="1" ht="6.6" customHeight="1">
      <c r="A11" s="370"/>
      <c r="B11" s="371"/>
      <c r="C11" s="361"/>
      <c r="D11" s="371"/>
      <c r="E11" s="361"/>
      <c r="F11" s="361"/>
      <c r="G11" s="361"/>
      <c r="H11" s="371"/>
      <c r="I11" s="361"/>
      <c r="J11" s="37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1"/>
      <c r="AC11" s="371"/>
      <c r="AD11" s="371"/>
      <c r="AE11" s="371"/>
      <c r="AF11" s="371"/>
      <c r="AG11" s="371"/>
      <c r="AH11" s="371"/>
      <c r="AI11" s="371"/>
      <c r="AJ11" s="371"/>
      <c r="AK11" s="371"/>
      <c r="AL11" s="371"/>
      <c r="AM11" s="371"/>
      <c r="AN11" s="371"/>
      <c r="AO11" s="371"/>
      <c r="AP11" s="352"/>
      <c r="AQ11" s="371"/>
      <c r="AR11" s="352"/>
      <c r="AS11" s="371"/>
      <c r="AT11" s="352"/>
      <c r="AU11" s="361"/>
      <c r="AV11" s="361"/>
      <c r="AW11" s="361"/>
      <c r="AX11" s="361"/>
      <c r="AY11" s="361"/>
      <c r="AZ11" s="361"/>
      <c r="BA11" s="361"/>
      <c r="BB11" s="361"/>
    </row>
    <row r="12" spans="1:54" s="22" customFormat="1" ht="6.6" customHeight="1">
      <c r="A12" s="112"/>
      <c r="B12" s="113"/>
      <c r="C12" s="140"/>
      <c r="D12" s="113"/>
      <c r="E12" s="140"/>
      <c r="F12" s="140"/>
      <c r="G12" s="140"/>
      <c r="H12" s="113"/>
      <c r="I12" s="140"/>
      <c r="J12" s="113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13"/>
      <c r="AD12" s="113"/>
      <c r="AE12" s="113"/>
      <c r="AF12" s="113"/>
      <c r="AG12" s="113"/>
      <c r="AH12" s="113"/>
      <c r="AI12" s="28"/>
      <c r="AJ12" s="28"/>
      <c r="AK12" s="28"/>
      <c r="AL12" s="28"/>
      <c r="AM12" s="28"/>
      <c r="AN12" s="28"/>
      <c r="AO12" s="28"/>
      <c r="AQ12" s="28"/>
      <c r="AS12" s="28"/>
      <c r="AU12" s="140"/>
      <c r="AV12" s="140"/>
      <c r="AW12" s="140"/>
      <c r="AX12" s="140"/>
    </row>
    <row r="13" spans="1:54" s="38" customFormat="1" ht="12">
      <c r="A13" s="379" t="s">
        <v>107</v>
      </c>
      <c r="B13" s="416">
        <v>217523</v>
      </c>
      <c r="C13" s="373"/>
      <c r="D13" s="416">
        <v>196626</v>
      </c>
      <c r="E13" s="389"/>
      <c r="F13" s="416">
        <v>150046.31860008431</v>
      </c>
      <c r="G13" s="389"/>
      <c r="H13" s="416">
        <v>187780.82992972649</v>
      </c>
      <c r="I13" s="389"/>
      <c r="J13" s="416">
        <v>204873.0250296513</v>
      </c>
      <c r="K13" s="389"/>
      <c r="L13" s="416">
        <v>279694.45793849864</v>
      </c>
      <c r="M13" s="389"/>
      <c r="N13" s="416">
        <v>264962.54666628985</v>
      </c>
      <c r="O13" s="389"/>
      <c r="P13" s="416">
        <v>204013.87552154239</v>
      </c>
      <c r="Q13" s="389"/>
      <c r="R13" s="416">
        <v>181890</v>
      </c>
      <c r="S13" s="389"/>
      <c r="T13" s="416">
        <f>T15</f>
        <v>200710.71623886353</v>
      </c>
      <c r="U13" s="416"/>
      <c r="V13" s="416">
        <f t="shared" ref="V13:Z13" si="0">V15</f>
        <v>170378.48835</v>
      </c>
      <c r="W13" s="416"/>
      <c r="X13" s="416">
        <f t="shared" si="0"/>
        <v>141728</v>
      </c>
      <c r="Y13" s="416"/>
      <c r="Z13" s="416">
        <f t="shared" si="0"/>
        <v>170497.69500000001</v>
      </c>
      <c r="AA13" s="416"/>
      <c r="AB13" s="416"/>
      <c r="AC13" s="376"/>
      <c r="AD13" s="376"/>
      <c r="AE13" s="376"/>
      <c r="AF13" s="377"/>
      <c r="AG13" s="377"/>
      <c r="AH13" s="377"/>
      <c r="AI13" s="377"/>
      <c r="AJ13" s="377"/>
      <c r="AK13" s="377"/>
      <c r="AL13" s="377"/>
      <c r="AM13" s="377"/>
      <c r="AN13" s="377"/>
      <c r="AO13" s="377"/>
      <c r="AP13" s="378"/>
      <c r="AQ13" s="377"/>
      <c r="AR13" s="378"/>
      <c r="AS13" s="377"/>
      <c r="AT13" s="378"/>
      <c r="AU13" s="389"/>
      <c r="AV13" s="389"/>
      <c r="AW13" s="389"/>
      <c r="AX13" s="389"/>
      <c r="AY13" s="383"/>
      <c r="AZ13" s="383"/>
      <c r="BA13" s="383"/>
      <c r="BB13" s="383"/>
    </row>
    <row r="14" spans="1:54" s="4" customFormat="1" ht="6.6" customHeight="1">
      <c r="B14" s="207"/>
      <c r="C14" s="165"/>
      <c r="D14" s="207"/>
      <c r="E14" s="165"/>
      <c r="F14" s="207"/>
      <c r="G14" s="174"/>
      <c r="H14" s="202"/>
      <c r="I14" s="174"/>
      <c r="J14" s="211"/>
      <c r="K14" s="174"/>
      <c r="L14" s="211"/>
      <c r="M14" s="174"/>
      <c r="N14" s="211"/>
      <c r="O14" s="174"/>
      <c r="P14" s="211"/>
      <c r="Q14" s="174"/>
      <c r="R14" s="211"/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62"/>
      <c r="AD14" s="62"/>
      <c r="AE14" s="62"/>
      <c r="AF14" s="62"/>
      <c r="AG14" s="16"/>
      <c r="AH14" s="16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174"/>
      <c r="AV14" s="174"/>
      <c r="AW14" s="174"/>
      <c r="AX14" s="174"/>
    </row>
    <row r="15" spans="1:54" s="38" customFormat="1" ht="24">
      <c r="A15" s="46" t="s">
        <v>77</v>
      </c>
      <c r="B15" s="201">
        <v>217523</v>
      </c>
      <c r="C15" s="186"/>
      <c r="D15" s="201">
        <v>196626</v>
      </c>
      <c r="E15" s="186"/>
      <c r="F15" s="201">
        <v>150046.31860008431</v>
      </c>
      <c r="G15" s="67"/>
      <c r="H15" s="201">
        <v>187780.82992972649</v>
      </c>
      <c r="I15" s="67"/>
      <c r="J15" s="201">
        <v>204873.0250296513</v>
      </c>
      <c r="K15" s="67"/>
      <c r="L15" s="201">
        <v>279694.45793849864</v>
      </c>
      <c r="M15" s="67"/>
      <c r="N15" s="201">
        <v>264962.54666628985</v>
      </c>
      <c r="O15" s="67"/>
      <c r="P15" s="201">
        <v>204013.87552154239</v>
      </c>
      <c r="Q15" s="67"/>
      <c r="R15" s="201">
        <v>181890</v>
      </c>
      <c r="S15" s="67"/>
      <c r="T15" s="201">
        <f>T16+T21</f>
        <v>200710.71623886353</v>
      </c>
      <c r="U15" s="201"/>
      <c r="V15" s="201">
        <f t="shared" ref="V15" si="1">V16+V21</f>
        <v>170378.48835</v>
      </c>
      <c r="W15" s="201"/>
      <c r="X15" s="201">
        <f>X16+X21</f>
        <v>141728</v>
      </c>
      <c r="Y15" s="201"/>
      <c r="Z15" s="201">
        <f t="shared" ref="Z15" si="2">Z16+Z21</f>
        <v>170497.69500000001</v>
      </c>
      <c r="AA15" s="67"/>
      <c r="AB15" s="67"/>
      <c r="AC15" s="214">
        <v>100</v>
      </c>
      <c r="AD15" s="214"/>
      <c r="AE15" s="214">
        <v>100.00000000000001</v>
      </c>
      <c r="AF15" s="214"/>
      <c r="AG15" s="214">
        <v>100.00000000000001</v>
      </c>
      <c r="AH15" s="214"/>
      <c r="AI15" s="214">
        <v>99.999999999999986</v>
      </c>
      <c r="AJ15" s="214"/>
      <c r="AK15" s="214">
        <v>99.999999999999986</v>
      </c>
      <c r="AL15" s="214"/>
      <c r="AM15" s="214">
        <v>100.00000000000001</v>
      </c>
      <c r="AN15" s="214"/>
      <c r="AO15" s="214">
        <v>99.999999999999986</v>
      </c>
      <c r="AP15" s="67"/>
      <c r="AQ15" s="214">
        <v>100</v>
      </c>
      <c r="AR15" s="67"/>
      <c r="AS15" s="226">
        <v>100</v>
      </c>
      <c r="AT15" s="67"/>
      <c r="AU15" s="226">
        <f>AU16+AU21</f>
        <v>100</v>
      </c>
      <c r="AV15" s="226"/>
      <c r="AW15" s="226">
        <f t="shared" ref="AW15" si="3">AW16+AW21</f>
        <v>99.999999999999986</v>
      </c>
      <c r="AX15" s="226"/>
      <c r="AY15" s="226">
        <f>AY16+AY21</f>
        <v>100</v>
      </c>
      <c r="AZ15" s="226"/>
      <c r="BA15" s="226">
        <f t="shared" ref="BA15" si="4">BA16+BA21</f>
        <v>100</v>
      </c>
    </row>
    <row r="16" spans="1:54" s="4" customFormat="1" ht="12">
      <c r="A16" s="114" t="s">
        <v>66</v>
      </c>
      <c r="B16" s="200">
        <v>216688</v>
      </c>
      <c r="C16" s="140"/>
      <c r="D16" s="200">
        <v>195975</v>
      </c>
      <c r="E16" s="140"/>
      <c r="F16" s="200">
        <v>148603.53081348841</v>
      </c>
      <c r="G16" s="178"/>
      <c r="H16" s="200">
        <v>187122.4536941672</v>
      </c>
      <c r="I16" s="178"/>
      <c r="J16" s="200">
        <v>204758.51020023762</v>
      </c>
      <c r="K16" s="178"/>
      <c r="L16" s="200">
        <v>279272.88575315895</v>
      </c>
      <c r="M16" s="178"/>
      <c r="N16" s="200">
        <v>264816.61529128987</v>
      </c>
      <c r="O16" s="178"/>
      <c r="P16" s="200">
        <v>203507.80827850907</v>
      </c>
      <c r="Q16" s="178"/>
      <c r="R16" s="200">
        <v>181818</v>
      </c>
      <c r="S16" s="178"/>
      <c r="T16" s="200">
        <f>SUM(T17:T20)</f>
        <v>200149.54906986354</v>
      </c>
      <c r="U16" s="200"/>
      <c r="V16" s="200">
        <f>SUM(V17:V20)</f>
        <v>169982.43255699999</v>
      </c>
      <c r="W16" s="200"/>
      <c r="X16" s="200">
        <f>SUM(X17:X20)</f>
        <v>140796</v>
      </c>
      <c r="Y16" s="200"/>
      <c r="Z16" s="200">
        <f t="shared" ref="Z16" si="5">SUM(Z17:Z20)</f>
        <v>169193.69500000001</v>
      </c>
      <c r="AA16" s="178"/>
      <c r="AB16" s="178"/>
      <c r="AC16" s="217">
        <v>99.615591781490394</v>
      </c>
      <c r="AD16" s="217"/>
      <c r="AE16" s="217">
        <v>99.667504290267232</v>
      </c>
      <c r="AF16" s="217"/>
      <c r="AG16" s="217">
        <v>99.037776143183606</v>
      </c>
      <c r="AH16" s="217"/>
      <c r="AI16" s="217">
        <v>99.648723704343695</v>
      </c>
      <c r="AJ16" s="220"/>
      <c r="AK16" s="217">
        <v>99.944010536304603</v>
      </c>
      <c r="AL16" s="217"/>
      <c r="AM16" s="217">
        <v>99.849035387948419</v>
      </c>
      <c r="AN16" s="217"/>
      <c r="AO16" s="217">
        <v>99.944878454779982</v>
      </c>
      <c r="AP16" s="13"/>
      <c r="AQ16" s="217">
        <v>99.751807988285805</v>
      </c>
      <c r="AR16" s="13"/>
      <c r="AS16" s="220">
        <v>99.96039712879184</v>
      </c>
      <c r="AT16" s="13"/>
      <c r="AU16" s="220">
        <f>T16/$T$15*100</f>
        <v>99.720409961403277</v>
      </c>
      <c r="AV16" s="220"/>
      <c r="AW16" s="220">
        <f>V16/SUM($V$16+$V$21)*100</f>
        <v>99.767543545646191</v>
      </c>
      <c r="AX16" s="220"/>
      <c r="AY16" s="220">
        <f t="shared" ref="AY16:AY21" si="6">X16/SUM($X$16+$X$21)*100</f>
        <v>99.342402348159851</v>
      </c>
      <c r="AZ16" s="220"/>
      <c r="BA16" s="220">
        <f t="shared" ref="BA16:BA21" si="7">Z16/SUM($Z$16+$Z$21)*100</f>
        <v>99.235180276190832</v>
      </c>
    </row>
    <row r="17" spans="1:54" s="4" customFormat="1" ht="12">
      <c r="A17" s="265" t="s">
        <v>44</v>
      </c>
      <c r="B17" s="200">
        <v>196744</v>
      </c>
      <c r="C17" s="150"/>
      <c r="D17" s="197">
        <v>193809</v>
      </c>
      <c r="E17" s="150"/>
      <c r="F17" s="197">
        <v>148170.44532650925</v>
      </c>
      <c r="G17" s="140"/>
      <c r="H17" s="200">
        <v>185481.15177316911</v>
      </c>
      <c r="I17" s="140"/>
      <c r="J17" s="200">
        <v>203197.0238823524</v>
      </c>
      <c r="K17" s="140"/>
      <c r="L17" s="200">
        <v>270125.5250632955</v>
      </c>
      <c r="M17" s="140"/>
      <c r="N17" s="200">
        <v>257767.75086996489</v>
      </c>
      <c r="O17" s="140"/>
      <c r="P17" s="200">
        <v>195336.85650969369</v>
      </c>
      <c r="Q17" s="140"/>
      <c r="R17" s="200">
        <v>180561</v>
      </c>
      <c r="S17" s="140"/>
      <c r="T17" s="200">
        <v>196283.97864516184</v>
      </c>
      <c r="U17" s="140"/>
      <c r="V17" s="200">
        <v>167211.89074299997</v>
      </c>
      <c r="W17" s="140"/>
      <c r="X17" s="200">
        <v>133797</v>
      </c>
      <c r="Y17" s="140"/>
      <c r="Z17" s="200">
        <v>167788.69500000001</v>
      </c>
      <c r="AA17" s="140"/>
      <c r="AB17" s="140"/>
      <c r="AC17" s="217">
        <v>90.574862925093342</v>
      </c>
      <c r="AD17" s="217"/>
      <c r="AE17" s="217">
        <v>98.98719048786468</v>
      </c>
      <c r="AF17" s="217"/>
      <c r="AG17" s="217">
        <v>98.817815546293204</v>
      </c>
      <c r="AH17" s="217"/>
      <c r="AI17" s="217">
        <v>98.963371382310655</v>
      </c>
      <c r="AJ17" s="220"/>
      <c r="AK17" s="217">
        <v>99.348638511919518</v>
      </c>
      <c r="AL17" s="217"/>
      <c r="AM17" s="217">
        <v>96.731702219751128</v>
      </c>
      <c r="AN17" s="217"/>
      <c r="AO17" s="217">
        <v>97.364646470570477</v>
      </c>
      <c r="AP17" s="62"/>
      <c r="AQ17" s="217">
        <v>95.799615656758476</v>
      </c>
      <c r="AR17" s="62"/>
      <c r="AS17" s="220">
        <v>99.315750391903407</v>
      </c>
      <c r="AT17" s="62"/>
      <c r="AU17" s="220">
        <f t="shared" ref="AU17:AU21" si="8">T17/$T$15*100</f>
        <v>97.794468737566817</v>
      </c>
      <c r="AV17" s="220"/>
      <c r="AW17" s="220">
        <f t="shared" ref="AW17:AW21" si="9">V17/SUM($V$16+$V$21)*100</f>
        <v>98.141433441705956</v>
      </c>
      <c r="AX17" s="220"/>
      <c r="AY17" s="220">
        <f t="shared" si="6"/>
        <v>94.404069767441854</v>
      </c>
      <c r="AZ17" s="220"/>
      <c r="BA17" s="220">
        <f t="shared" si="7"/>
        <v>98.411122214878034</v>
      </c>
    </row>
    <row r="18" spans="1:54" s="4" customFormat="1" ht="12">
      <c r="A18" s="265" t="s">
        <v>16</v>
      </c>
      <c r="B18" s="200">
        <v>17897</v>
      </c>
      <c r="C18" s="150"/>
      <c r="D18" s="197">
        <v>1258</v>
      </c>
      <c r="E18" s="150" t="s">
        <v>71</v>
      </c>
      <c r="F18" s="197">
        <v>0</v>
      </c>
      <c r="G18" s="178"/>
      <c r="H18" s="200">
        <v>0</v>
      </c>
      <c r="I18" s="140"/>
      <c r="J18" s="200">
        <v>0</v>
      </c>
      <c r="K18" s="140"/>
      <c r="L18" s="200">
        <v>0</v>
      </c>
      <c r="M18" s="140"/>
      <c r="N18" s="200">
        <v>0</v>
      </c>
      <c r="O18" s="140"/>
      <c r="P18" s="200">
        <v>84.275099999999995</v>
      </c>
      <c r="Q18" s="178" t="s">
        <v>71</v>
      </c>
      <c r="R18" s="200">
        <v>8</v>
      </c>
      <c r="S18" s="178" t="s">
        <v>71</v>
      </c>
      <c r="T18" s="200">
        <v>0</v>
      </c>
      <c r="U18" s="178"/>
      <c r="V18" s="200">
        <v>66.830782999999997</v>
      </c>
      <c r="W18" s="178" t="s">
        <v>71</v>
      </c>
      <c r="X18" s="200">
        <v>796</v>
      </c>
      <c r="Y18" s="178" t="s">
        <v>71</v>
      </c>
      <c r="Z18" s="200">
        <v>0</v>
      </c>
      <c r="AA18" s="178"/>
      <c r="AB18" s="178"/>
      <c r="AC18" s="217">
        <v>8.2392262115764421</v>
      </c>
      <c r="AD18" s="217"/>
      <c r="AE18" s="217">
        <v>0.6425185911579635</v>
      </c>
      <c r="AF18" s="217"/>
      <c r="AG18" s="217">
        <v>0</v>
      </c>
      <c r="AH18" s="217"/>
      <c r="AI18" s="217">
        <v>0</v>
      </c>
      <c r="AJ18" s="220"/>
      <c r="AK18" s="217">
        <v>0</v>
      </c>
      <c r="AL18" s="217"/>
      <c r="AM18" s="217">
        <v>0</v>
      </c>
      <c r="AN18" s="217"/>
      <c r="AO18" s="217">
        <v>0</v>
      </c>
      <c r="AP18" s="13"/>
      <c r="AQ18" s="217">
        <v>4.1331279379087545E-2</v>
      </c>
      <c r="AR18" s="13"/>
      <c r="AS18" s="220">
        <v>4.4003190231291772E-3</v>
      </c>
      <c r="AT18" s="13"/>
      <c r="AU18" s="220">
        <f t="shared" si="8"/>
        <v>0</v>
      </c>
      <c r="AV18" s="178"/>
      <c r="AW18" s="220">
        <f t="shared" si="9"/>
        <v>3.9224894907338811E-2</v>
      </c>
      <c r="AX18" s="220"/>
      <c r="AY18" s="220">
        <f t="shared" si="6"/>
        <v>0.56163919620681879</v>
      </c>
      <c r="AZ18" s="220"/>
      <c r="BA18" s="220">
        <f t="shared" si="7"/>
        <v>0</v>
      </c>
    </row>
    <row r="19" spans="1:54" s="4" customFormat="1" ht="12">
      <c r="A19" s="265" t="s">
        <v>17</v>
      </c>
      <c r="B19" s="200">
        <v>1741</v>
      </c>
      <c r="C19" s="178" t="s">
        <v>71</v>
      </c>
      <c r="D19" s="197">
        <v>74</v>
      </c>
      <c r="E19" s="178" t="s">
        <v>71</v>
      </c>
      <c r="F19" s="197">
        <v>329.81562500000001</v>
      </c>
      <c r="G19" s="140" t="s">
        <v>71</v>
      </c>
      <c r="H19" s="200">
        <v>1284.5150310211375</v>
      </c>
      <c r="I19" s="140" t="s">
        <v>71</v>
      </c>
      <c r="J19" s="200">
        <v>1217.7099280866878</v>
      </c>
      <c r="K19" s="140" t="s">
        <v>71</v>
      </c>
      <c r="L19" s="200">
        <v>8705.2252729259144</v>
      </c>
      <c r="M19" s="140"/>
      <c r="N19" s="200">
        <v>6831.0276820392364</v>
      </c>
      <c r="O19" s="140"/>
      <c r="P19" s="200">
        <v>7974.3044785267411</v>
      </c>
      <c r="Q19" s="22"/>
      <c r="R19" s="200">
        <v>1164</v>
      </c>
      <c r="S19" s="178" t="s">
        <v>71</v>
      </c>
      <c r="T19" s="200">
        <v>3566.2999112531306</v>
      </c>
      <c r="U19" s="178"/>
      <c r="V19" s="200">
        <v>2191.7115040000003</v>
      </c>
      <c r="W19" s="140"/>
      <c r="X19" s="200">
        <v>3886</v>
      </c>
      <c r="Y19" s="140" t="s">
        <v>71</v>
      </c>
      <c r="Z19" s="200">
        <v>1127</v>
      </c>
      <c r="AA19" s="140" t="s">
        <v>71</v>
      </c>
      <c r="AB19" s="140"/>
      <c r="AC19" s="217">
        <v>0.80150264482061717</v>
      </c>
      <c r="AD19" s="217"/>
      <c r="AE19" s="217">
        <v>3.779521124458609E-2</v>
      </c>
      <c r="AF19" s="217"/>
      <c r="AG19" s="217">
        <v>0.21996059689040037</v>
      </c>
      <c r="AH19" s="217"/>
      <c r="AI19" s="217">
        <v>0.68535232203304508</v>
      </c>
      <c r="AJ19" s="220"/>
      <c r="AK19" s="217">
        <v>0.5953720243850813</v>
      </c>
      <c r="AL19" s="217"/>
      <c r="AM19" s="217">
        <v>3.1173331681972964</v>
      </c>
      <c r="AN19" s="217"/>
      <c r="AO19" s="217">
        <v>2.5802319842095045</v>
      </c>
      <c r="AP19" s="62"/>
      <c r="AQ19" s="217">
        <v>3.9108610521482361</v>
      </c>
      <c r="AR19" s="62"/>
      <c r="AS19" s="220">
        <v>0.64024641786529524</v>
      </c>
      <c r="AT19" s="62"/>
      <c r="AU19" s="220">
        <f t="shared" si="8"/>
        <v>1.7768358252525578</v>
      </c>
      <c r="AV19" s="178"/>
      <c r="AW19" s="220">
        <f t="shared" si="9"/>
        <v>1.2863780664010103</v>
      </c>
      <c r="AX19" s="220"/>
      <c r="AY19" s="220">
        <f t="shared" si="6"/>
        <v>2.7418717543463536</v>
      </c>
      <c r="AZ19" s="220"/>
      <c r="BA19" s="220">
        <f t="shared" si="7"/>
        <v>0.66100600362955053</v>
      </c>
    </row>
    <row r="20" spans="1:54" s="43" customFormat="1" ht="12">
      <c r="A20" s="265" t="s">
        <v>3</v>
      </c>
      <c r="B20" s="200">
        <v>306</v>
      </c>
      <c r="C20" s="178" t="s">
        <v>71</v>
      </c>
      <c r="D20" s="200">
        <v>834</v>
      </c>
      <c r="E20" s="178" t="s">
        <v>71</v>
      </c>
      <c r="F20" s="200">
        <v>103.26986197916666</v>
      </c>
      <c r="G20" s="178" t="s">
        <v>71</v>
      </c>
      <c r="H20" s="200">
        <v>356.7868899769415</v>
      </c>
      <c r="I20" s="178" t="s">
        <v>71</v>
      </c>
      <c r="J20" s="200">
        <v>343.77638979852583</v>
      </c>
      <c r="K20" s="178" t="s">
        <v>71</v>
      </c>
      <c r="L20" s="200">
        <v>442.13541693750005</v>
      </c>
      <c r="M20" s="178" t="s">
        <v>71</v>
      </c>
      <c r="N20" s="200">
        <v>217.83673928571432</v>
      </c>
      <c r="O20" s="178" t="s">
        <v>71</v>
      </c>
      <c r="P20" s="200">
        <v>112.37219028862745</v>
      </c>
      <c r="Q20" s="178" t="s">
        <v>71</v>
      </c>
      <c r="R20" s="200">
        <v>85</v>
      </c>
      <c r="S20" s="178" t="s">
        <v>71</v>
      </c>
      <c r="T20" s="200">
        <v>299.27051344858506</v>
      </c>
      <c r="U20" s="178" t="s">
        <v>71</v>
      </c>
      <c r="V20" s="200">
        <v>511.99952699999994</v>
      </c>
      <c r="W20" s="178" t="s">
        <v>71</v>
      </c>
      <c r="X20" s="200">
        <v>2317</v>
      </c>
      <c r="Y20" s="178" t="s">
        <v>71</v>
      </c>
      <c r="Z20" s="200">
        <v>278</v>
      </c>
      <c r="AA20" s="178" t="s">
        <v>71</v>
      </c>
      <c r="AB20" s="178"/>
      <c r="AC20" s="216" t="s">
        <v>80</v>
      </c>
      <c r="AD20" s="217"/>
      <c r="AE20" s="216" t="s">
        <v>80</v>
      </c>
      <c r="AF20" s="217"/>
      <c r="AG20" s="216" t="s">
        <v>80</v>
      </c>
      <c r="AH20" s="216"/>
      <c r="AI20" s="216" t="s">
        <v>80</v>
      </c>
      <c r="AJ20" s="238"/>
      <c r="AK20" s="216" t="s">
        <v>80</v>
      </c>
      <c r="AL20" s="216"/>
      <c r="AM20" s="216" t="s">
        <v>80</v>
      </c>
      <c r="AN20" s="216"/>
      <c r="AO20" s="216" t="s">
        <v>80</v>
      </c>
      <c r="AP20" s="110"/>
      <c r="AQ20" s="216" t="s">
        <v>80</v>
      </c>
      <c r="AR20" s="110"/>
      <c r="AS20" s="235" t="s">
        <v>80</v>
      </c>
      <c r="AT20" s="110"/>
      <c r="AU20" s="220">
        <f t="shared" si="8"/>
        <v>0.1491053985839135</v>
      </c>
      <c r="AV20" s="178"/>
      <c r="AW20" s="220">
        <f t="shared" si="9"/>
        <v>0.30050714263189432</v>
      </c>
      <c r="AX20" s="220"/>
      <c r="AY20" s="220">
        <f>X20/SUM($X$16+$X$21)*100</f>
        <v>1.6348216301648226</v>
      </c>
      <c r="AZ20" s="220"/>
      <c r="BA20" s="220">
        <f t="shared" si="7"/>
        <v>0.16305205768324316</v>
      </c>
    </row>
    <row r="21" spans="1:54" s="4" customFormat="1" ht="12">
      <c r="A21" s="114" t="s">
        <v>65</v>
      </c>
      <c r="B21" s="200">
        <v>835</v>
      </c>
      <c r="C21" s="150" t="s">
        <v>71</v>
      </c>
      <c r="D21" s="197">
        <v>651</v>
      </c>
      <c r="E21" s="178" t="s">
        <v>71</v>
      </c>
      <c r="F21" s="197">
        <v>1442.7877865959117</v>
      </c>
      <c r="G21" s="178" t="s">
        <v>71</v>
      </c>
      <c r="H21" s="203">
        <v>658.3762355592952</v>
      </c>
      <c r="I21" s="178" t="s">
        <v>71</v>
      </c>
      <c r="J21" s="200">
        <v>114.51482941366029</v>
      </c>
      <c r="K21" s="178" t="s">
        <v>71</v>
      </c>
      <c r="L21" s="200">
        <v>421.57218533972502</v>
      </c>
      <c r="M21" s="178" t="s">
        <v>71</v>
      </c>
      <c r="N21" s="200">
        <v>145.931375</v>
      </c>
      <c r="O21" s="178" t="s">
        <v>71</v>
      </c>
      <c r="P21" s="200">
        <v>506.06724303333334</v>
      </c>
      <c r="Q21" s="178" t="s">
        <v>71</v>
      </c>
      <c r="R21" s="200">
        <v>72</v>
      </c>
      <c r="S21" s="178" t="s">
        <v>71</v>
      </c>
      <c r="T21" s="200">
        <v>561.16716899999994</v>
      </c>
      <c r="U21" s="178" t="s">
        <v>71</v>
      </c>
      <c r="V21" s="200">
        <v>396.05579299999999</v>
      </c>
      <c r="W21" s="178" t="s">
        <v>71</v>
      </c>
      <c r="X21" s="200">
        <v>932</v>
      </c>
      <c r="Y21" s="178" t="s">
        <v>71</v>
      </c>
      <c r="Z21" s="200">
        <v>1304</v>
      </c>
      <c r="AA21" s="178" t="s">
        <v>71</v>
      </c>
      <c r="AB21" s="178"/>
      <c r="AC21" s="217">
        <v>0.384408218509601</v>
      </c>
      <c r="AD21" s="217"/>
      <c r="AE21" s="217">
        <v>0.33249570973277764</v>
      </c>
      <c r="AF21" s="217"/>
      <c r="AG21" s="217">
        <v>0.96222385681641476</v>
      </c>
      <c r="AH21" s="217"/>
      <c r="AI21" s="217">
        <v>0.35127629565629659</v>
      </c>
      <c r="AJ21" s="220"/>
      <c r="AK21" s="217">
        <v>5.5989463695388042E-2</v>
      </c>
      <c r="AL21" s="217"/>
      <c r="AM21" s="217">
        <v>0.15096461205158834</v>
      </c>
      <c r="AN21" s="217"/>
      <c r="AO21" s="217">
        <v>5.5121545220010809E-2</v>
      </c>
      <c r="AP21" s="320"/>
      <c r="AQ21" s="217">
        <v>0.24819201171419905</v>
      </c>
      <c r="AR21" s="320"/>
      <c r="AS21" s="220">
        <v>3.9602871208162589E-2</v>
      </c>
      <c r="AT21" s="320"/>
      <c r="AU21" s="220">
        <f t="shared" si="8"/>
        <v>0.2795900385967241</v>
      </c>
      <c r="AV21" s="178"/>
      <c r="AW21" s="220">
        <f t="shared" si="9"/>
        <v>0.23245645435379286</v>
      </c>
      <c r="AX21" s="220"/>
      <c r="AY21" s="220">
        <f t="shared" si="6"/>
        <v>0.65759765184014451</v>
      </c>
      <c r="AZ21" s="220"/>
      <c r="BA21" s="220">
        <f t="shared" si="7"/>
        <v>0.76481972380916941</v>
      </c>
    </row>
    <row r="22" spans="1:54" s="4" customFormat="1" ht="6.6" customHeight="1">
      <c r="A22" s="7"/>
      <c r="B22" s="199"/>
      <c r="C22" s="165"/>
      <c r="D22" s="199"/>
      <c r="E22" s="165"/>
      <c r="F22" s="199"/>
      <c r="G22" s="165"/>
      <c r="H22" s="207"/>
      <c r="I22" s="165"/>
      <c r="J22" s="212"/>
      <c r="K22" s="165"/>
      <c r="L22" s="212"/>
      <c r="N22" s="212"/>
      <c r="P22" s="212"/>
      <c r="R22" s="212"/>
      <c r="W22" s="165"/>
      <c r="X22" s="165"/>
      <c r="Y22" s="165"/>
      <c r="Z22" s="165"/>
      <c r="AA22" s="165"/>
      <c r="AB22" s="165"/>
      <c r="AC22" s="225"/>
      <c r="AD22" s="218"/>
      <c r="AE22" s="225"/>
      <c r="AF22" s="218"/>
      <c r="AG22" s="218"/>
      <c r="AH22" s="218"/>
      <c r="AI22" s="218"/>
      <c r="AJ22" s="218"/>
      <c r="AK22" s="218"/>
      <c r="AL22" s="218"/>
      <c r="AM22" s="218"/>
      <c r="AN22" s="218"/>
      <c r="AO22" s="218"/>
      <c r="AP22" s="62"/>
      <c r="AQ22" s="218"/>
      <c r="AR22" s="62"/>
      <c r="AS22" s="218"/>
      <c r="AT22" s="62"/>
    </row>
    <row r="23" spans="1:54" s="38" customFormat="1" ht="25.5">
      <c r="A23" s="379" t="s">
        <v>141</v>
      </c>
      <c r="B23" s="416">
        <v>216688</v>
      </c>
      <c r="C23" s="373"/>
      <c r="D23" s="416">
        <v>195975</v>
      </c>
      <c r="E23" s="389"/>
      <c r="F23" s="416">
        <v>148603.53081348847</v>
      </c>
      <c r="G23" s="389"/>
      <c r="H23" s="416">
        <v>187122.45369416714</v>
      </c>
      <c r="I23" s="389"/>
      <c r="J23" s="416">
        <v>204758.51020023768</v>
      </c>
      <c r="K23" s="389"/>
      <c r="L23" s="416">
        <v>279272.885753159</v>
      </c>
      <c r="M23" s="389"/>
      <c r="N23" s="416">
        <v>264816.61529128946</v>
      </c>
      <c r="O23" s="383"/>
      <c r="P23" s="416">
        <v>203507.80827850892</v>
      </c>
      <c r="Q23" s="383"/>
      <c r="R23" s="416">
        <v>181818</v>
      </c>
      <c r="S23" s="383"/>
      <c r="T23" s="416">
        <f>T25</f>
        <v>200149.54906986357</v>
      </c>
      <c r="U23" s="416"/>
      <c r="V23" s="416">
        <f t="shared" ref="V23:Z23" si="10">V25</f>
        <v>169982.43255699996</v>
      </c>
      <c r="W23" s="416"/>
      <c r="X23" s="416">
        <f t="shared" si="10"/>
        <v>140796</v>
      </c>
      <c r="Y23" s="416"/>
      <c r="Z23" s="416">
        <f t="shared" si="10"/>
        <v>169194.41636960002</v>
      </c>
      <c r="AA23" s="389"/>
      <c r="AB23" s="389"/>
      <c r="AC23" s="401"/>
      <c r="AD23" s="401"/>
      <c r="AE23" s="401"/>
      <c r="AF23" s="414"/>
      <c r="AG23" s="401"/>
      <c r="AH23" s="414"/>
      <c r="AI23" s="414"/>
      <c r="AJ23" s="414"/>
      <c r="AK23" s="414"/>
      <c r="AL23" s="414"/>
      <c r="AM23" s="414"/>
      <c r="AN23" s="414"/>
      <c r="AO23" s="414"/>
      <c r="AP23" s="378"/>
      <c r="AQ23" s="414"/>
      <c r="AR23" s="378"/>
      <c r="AS23" s="414"/>
      <c r="AT23" s="378"/>
      <c r="AU23" s="383"/>
      <c r="AV23" s="383"/>
      <c r="AW23" s="383"/>
      <c r="AX23" s="383"/>
      <c r="AY23" s="383"/>
      <c r="AZ23" s="383"/>
      <c r="BA23" s="383"/>
      <c r="BB23" s="383"/>
    </row>
    <row r="24" spans="1:54" s="4" customFormat="1" ht="6.6" customHeight="1">
      <c r="A24" s="43"/>
      <c r="B24" s="199"/>
      <c r="C24" s="165"/>
      <c r="D24" s="199"/>
      <c r="E24" s="165"/>
      <c r="F24" s="199"/>
      <c r="G24" s="165"/>
      <c r="H24" s="207"/>
      <c r="I24" s="165"/>
      <c r="J24" s="212"/>
      <c r="K24" s="165"/>
      <c r="L24" s="212"/>
      <c r="M24" s="165"/>
      <c r="N24" s="212"/>
      <c r="P24" s="212"/>
      <c r="R24" s="212"/>
      <c r="W24" s="165"/>
      <c r="X24" s="165"/>
      <c r="Y24" s="165"/>
      <c r="Z24" s="165"/>
      <c r="AA24" s="165"/>
      <c r="AB24" s="165"/>
      <c r="AC24" s="225"/>
      <c r="AD24" s="218"/>
      <c r="AE24" s="225"/>
      <c r="AF24" s="218"/>
      <c r="AG24" s="218"/>
      <c r="AH24" s="218"/>
      <c r="AI24" s="218"/>
      <c r="AJ24" s="218"/>
      <c r="AK24" s="218"/>
      <c r="AL24" s="218"/>
      <c r="AM24" s="218"/>
      <c r="AN24" s="218"/>
      <c r="AO24" s="218"/>
      <c r="AP24" s="62"/>
      <c r="AQ24" s="218"/>
      <c r="AR24" s="62"/>
      <c r="AS24" s="218"/>
      <c r="AT24" s="62"/>
    </row>
    <row r="25" spans="1:54" s="40" customFormat="1" ht="24">
      <c r="A25" s="116" t="s">
        <v>122</v>
      </c>
      <c r="B25" s="201">
        <v>216688</v>
      </c>
      <c r="C25" s="182"/>
      <c r="D25" s="201">
        <v>195975</v>
      </c>
      <c r="E25" s="182"/>
      <c r="F25" s="201">
        <v>148603.53081348847</v>
      </c>
      <c r="G25" s="175"/>
      <c r="H25" s="204">
        <v>187122.45369416714</v>
      </c>
      <c r="I25" s="175"/>
      <c r="J25" s="209">
        <v>204758.51020023768</v>
      </c>
      <c r="K25" s="175"/>
      <c r="L25" s="209">
        <v>279272.885753159</v>
      </c>
      <c r="M25" s="175"/>
      <c r="N25" s="209">
        <v>264816.61529128946</v>
      </c>
      <c r="P25" s="209">
        <v>203507.80827850892</v>
      </c>
      <c r="R25" s="209">
        <v>181818</v>
      </c>
      <c r="T25" s="209">
        <f>SUM(T26:T28)</f>
        <v>200149.54906986357</v>
      </c>
      <c r="U25" s="209"/>
      <c r="V25" s="209">
        <f t="shared" ref="V25:Z25" si="11">SUM(V26:V28)</f>
        <v>169982.43255699996</v>
      </c>
      <c r="W25" s="209"/>
      <c r="X25" s="209">
        <f t="shared" si="11"/>
        <v>140796</v>
      </c>
      <c r="Y25" s="209"/>
      <c r="Z25" s="209">
        <f t="shared" si="11"/>
        <v>169194.41636960002</v>
      </c>
      <c r="AA25" s="175"/>
      <c r="AB25" s="175"/>
      <c r="AC25" s="226">
        <v>100</v>
      </c>
      <c r="AD25" s="226"/>
      <c r="AE25" s="226">
        <v>100</v>
      </c>
      <c r="AF25" s="226"/>
      <c r="AG25" s="226">
        <v>100</v>
      </c>
      <c r="AH25" s="226"/>
      <c r="AI25" s="226">
        <v>100</v>
      </c>
      <c r="AJ25" s="226"/>
      <c r="AK25" s="226">
        <v>100</v>
      </c>
      <c r="AL25" s="226"/>
      <c r="AM25" s="226">
        <v>100</v>
      </c>
      <c r="AN25" s="226"/>
      <c r="AO25" s="226">
        <v>100</v>
      </c>
      <c r="AP25" s="117"/>
      <c r="AQ25" s="226">
        <v>100</v>
      </c>
      <c r="AR25" s="117"/>
      <c r="AS25" s="226">
        <v>100.00000000000001</v>
      </c>
      <c r="AT25" s="117"/>
      <c r="AU25" s="226">
        <f>SUM(AU26:AU27)</f>
        <v>100</v>
      </c>
      <c r="AV25" s="226"/>
      <c r="AW25" s="226">
        <f t="shared" ref="AW25" si="12">SUM(AW26:AW27)</f>
        <v>100</v>
      </c>
      <c r="AX25" s="226"/>
      <c r="AY25" s="226">
        <f>SUM(AY26:AY27)</f>
        <v>100</v>
      </c>
      <c r="AZ25" s="226"/>
      <c r="BA25" s="226">
        <f t="shared" ref="BA25" si="13">SUM(BA26:BA27)</f>
        <v>100</v>
      </c>
    </row>
    <row r="26" spans="1:54" s="28" customFormat="1" ht="12">
      <c r="A26" s="114" t="s">
        <v>43</v>
      </c>
      <c r="B26" s="200">
        <v>211501</v>
      </c>
      <c r="C26" s="140"/>
      <c r="D26" s="200">
        <v>192513</v>
      </c>
      <c r="E26" s="140"/>
      <c r="F26" s="200">
        <v>143220.68771951247</v>
      </c>
      <c r="G26" s="178"/>
      <c r="H26" s="203">
        <v>185605.86315156956</v>
      </c>
      <c r="I26" s="178"/>
      <c r="J26" s="200">
        <v>203339.47017493396</v>
      </c>
      <c r="K26" s="178"/>
      <c r="L26" s="200">
        <v>278854.02725325158</v>
      </c>
      <c r="M26" s="178"/>
      <c r="N26" s="200">
        <v>264412.24723414658</v>
      </c>
      <c r="P26" s="200">
        <v>202603.66473680109</v>
      </c>
      <c r="R26" s="200">
        <v>181237</v>
      </c>
      <c r="T26" s="200">
        <v>198689.17335995383</v>
      </c>
      <c r="V26" s="200">
        <v>166585.92345599996</v>
      </c>
      <c r="W26" s="178"/>
      <c r="X26" s="200">
        <v>137663</v>
      </c>
      <c r="Y26" s="178"/>
      <c r="Z26" s="200">
        <v>167022.9296</v>
      </c>
      <c r="AA26" s="178"/>
      <c r="AB26" s="178"/>
      <c r="AC26" s="223">
        <v>98.212677037381013</v>
      </c>
      <c r="AD26" s="220"/>
      <c r="AE26" s="223">
        <v>99.902957965749877</v>
      </c>
      <c r="AF26" s="220"/>
      <c r="AG26" s="223">
        <v>100</v>
      </c>
      <c r="AH26" s="223"/>
      <c r="AI26" s="220">
        <v>100</v>
      </c>
      <c r="AJ26" s="220"/>
      <c r="AK26" s="220">
        <v>100</v>
      </c>
      <c r="AL26" s="220"/>
      <c r="AM26" s="220">
        <v>100</v>
      </c>
      <c r="AN26" s="220"/>
      <c r="AO26" s="220">
        <v>99.967059921981729</v>
      </c>
      <c r="AP26" s="65"/>
      <c r="AQ26" s="220">
        <v>100</v>
      </c>
      <c r="AR26" s="65"/>
      <c r="AS26" s="220">
        <v>99.867751836320863</v>
      </c>
      <c r="AT26" s="65"/>
      <c r="AU26" s="220">
        <f>T26/($T$25-$T$28)*100</f>
        <v>99.978435840776569</v>
      </c>
      <c r="AV26" s="220"/>
      <c r="AW26" s="220">
        <f>V26/SUM($V$26:$V$27)*100</f>
        <v>99.943903871475911</v>
      </c>
      <c r="AX26" s="220"/>
      <c r="AY26" s="220">
        <f>X26/SUM($X$26:$X$27)*100</f>
        <v>98.935635025585</v>
      </c>
      <c r="AZ26" s="220"/>
      <c r="BA26" s="220">
        <f>Z26/SUM($Z$26:$Z$27)*100</f>
        <v>99.841116046922409</v>
      </c>
    </row>
    <row r="27" spans="1:54" s="28" customFormat="1" ht="12">
      <c r="A27" s="114" t="s">
        <v>4</v>
      </c>
      <c r="B27" s="200">
        <v>3849</v>
      </c>
      <c r="C27" s="140"/>
      <c r="D27" s="200">
        <v>187</v>
      </c>
      <c r="E27" s="178" t="s">
        <v>71</v>
      </c>
      <c r="F27" s="200">
        <v>0</v>
      </c>
      <c r="G27" s="140"/>
      <c r="H27" s="203">
        <v>0</v>
      </c>
      <c r="I27" s="140"/>
      <c r="J27" s="200">
        <v>0</v>
      </c>
      <c r="K27" s="140"/>
      <c r="L27" s="200">
        <v>0</v>
      </c>
      <c r="M27" s="140"/>
      <c r="N27" s="200">
        <v>87.126299999999986</v>
      </c>
      <c r="O27" s="178" t="s">
        <v>71</v>
      </c>
      <c r="P27" s="200">
        <v>0</v>
      </c>
      <c r="Q27" s="178"/>
      <c r="R27" s="200">
        <v>240</v>
      </c>
      <c r="S27" s="178" t="s">
        <v>71</v>
      </c>
      <c r="T27" s="200">
        <v>42.854891000000002</v>
      </c>
      <c r="U27" s="178" t="s">
        <v>71</v>
      </c>
      <c r="V27" s="200">
        <v>93.500703999999999</v>
      </c>
      <c r="W27" s="178" t="s">
        <v>71</v>
      </c>
      <c r="X27" s="200">
        <v>1481</v>
      </c>
      <c r="Y27" s="178" t="s">
        <v>71</v>
      </c>
      <c r="Z27" s="200">
        <v>265.79493860000002</v>
      </c>
      <c r="AA27" s="178" t="s">
        <v>71</v>
      </c>
      <c r="AB27" s="178"/>
      <c r="AC27" s="223">
        <v>1.7873229626189924</v>
      </c>
      <c r="AD27" s="220"/>
      <c r="AE27" s="223">
        <v>9.7042034250129736E-2</v>
      </c>
      <c r="AF27" s="220"/>
      <c r="AG27" s="223">
        <v>0</v>
      </c>
      <c r="AH27" s="223"/>
      <c r="AI27" s="223">
        <v>0</v>
      </c>
      <c r="AJ27" s="223"/>
      <c r="AK27" s="220">
        <v>0</v>
      </c>
      <c r="AL27" s="220"/>
      <c r="AM27" s="220">
        <v>0</v>
      </c>
      <c r="AN27" s="220"/>
      <c r="AO27" s="220">
        <v>3.2940078018276316E-2</v>
      </c>
      <c r="AP27" s="220"/>
      <c r="AQ27" s="220">
        <v>0</v>
      </c>
      <c r="AR27" s="220"/>
      <c r="AS27" s="220">
        <v>0.13224816367914391</v>
      </c>
      <c r="AT27" s="220"/>
      <c r="AU27" s="220">
        <f>T27/($T$25-$T$28)*100</f>
        <v>2.1564159223436255E-2</v>
      </c>
      <c r="AV27" s="178"/>
      <c r="AW27" s="220">
        <f>V27/SUM($V$26:$V$27)*100</f>
        <v>5.6096128524085978E-2</v>
      </c>
      <c r="AX27" s="220"/>
      <c r="AY27" s="220">
        <f>X27/SUM($X$26:$X$27)*100</f>
        <v>1.0643649744149946</v>
      </c>
      <c r="AZ27" s="220"/>
      <c r="BA27" s="220">
        <f>Z27/SUM($Z$26:$Z$27)*100</f>
        <v>0.15888395307758521</v>
      </c>
    </row>
    <row r="28" spans="1:54" s="28" customFormat="1" ht="13.5">
      <c r="A28" s="79" t="s">
        <v>129</v>
      </c>
      <c r="B28" s="200">
        <v>1338</v>
      </c>
      <c r="C28" s="178" t="s">
        <v>71</v>
      </c>
      <c r="D28" s="200">
        <v>3275</v>
      </c>
      <c r="E28" s="140" t="s">
        <v>71</v>
      </c>
      <c r="F28" s="200">
        <v>5382.8430939760101</v>
      </c>
      <c r="G28" s="178"/>
      <c r="H28" s="203">
        <v>1516.5905425975864</v>
      </c>
      <c r="I28" s="178" t="s">
        <v>71</v>
      </c>
      <c r="J28" s="200">
        <v>1419.0400253037149</v>
      </c>
      <c r="K28" s="178" t="s">
        <v>71</v>
      </c>
      <c r="L28" s="200">
        <v>418.85849990744993</v>
      </c>
      <c r="M28" s="178" t="s">
        <v>71</v>
      </c>
      <c r="N28" s="200">
        <v>317.24175714285718</v>
      </c>
      <c r="O28" s="178" t="s">
        <v>71</v>
      </c>
      <c r="P28" s="200">
        <v>904.14354170781928</v>
      </c>
      <c r="Q28" s="178" t="s">
        <v>71</v>
      </c>
      <c r="R28" s="200">
        <v>341</v>
      </c>
      <c r="S28" s="178" t="s">
        <v>71</v>
      </c>
      <c r="T28" s="200">
        <v>1417.5208189097507</v>
      </c>
      <c r="U28" s="178" t="s">
        <v>71</v>
      </c>
      <c r="V28" s="200">
        <v>3303.0083969999996</v>
      </c>
      <c r="W28" s="178"/>
      <c r="X28" s="200">
        <v>1652</v>
      </c>
      <c r="Y28" s="178" t="s">
        <v>71</v>
      </c>
      <c r="Z28" s="200">
        <v>1905.6918310000001</v>
      </c>
      <c r="AA28" s="178" t="s">
        <v>71</v>
      </c>
      <c r="AB28" s="178"/>
      <c r="AC28" s="223" t="s">
        <v>80</v>
      </c>
      <c r="AD28" s="220"/>
      <c r="AE28" s="223" t="s">
        <v>80</v>
      </c>
      <c r="AF28" s="220"/>
      <c r="AG28" s="223" t="s">
        <v>80</v>
      </c>
      <c r="AH28" s="223"/>
      <c r="AI28" s="223" t="s">
        <v>80</v>
      </c>
      <c r="AJ28" s="223"/>
      <c r="AK28" s="223" t="s">
        <v>80</v>
      </c>
      <c r="AL28" s="223"/>
      <c r="AM28" s="223" t="s">
        <v>80</v>
      </c>
      <c r="AN28" s="223"/>
      <c r="AO28" s="223" t="s">
        <v>80</v>
      </c>
      <c r="AP28" s="65"/>
      <c r="AQ28" s="223" t="s">
        <v>80</v>
      </c>
      <c r="AR28" s="65"/>
      <c r="AS28" s="235" t="s">
        <v>80</v>
      </c>
      <c r="AT28" s="65"/>
      <c r="AU28" s="235" t="s">
        <v>80</v>
      </c>
      <c r="AV28" s="178"/>
      <c r="AW28" s="235" t="s">
        <v>80</v>
      </c>
      <c r="AX28" s="235"/>
      <c r="AY28" s="235" t="s">
        <v>80</v>
      </c>
      <c r="AZ28" s="235"/>
      <c r="BA28" s="235" t="s">
        <v>80</v>
      </c>
    </row>
    <row r="29" spans="1:54" s="4" customFormat="1" ht="6.6" customHeight="1">
      <c r="A29" s="23"/>
      <c r="B29" s="197"/>
      <c r="C29" s="150"/>
      <c r="D29" s="197"/>
      <c r="E29" s="150"/>
      <c r="F29" s="197"/>
      <c r="G29" s="150"/>
      <c r="H29" s="197"/>
      <c r="I29" s="150"/>
      <c r="J29" s="208"/>
      <c r="K29" s="150"/>
      <c r="L29" s="208"/>
      <c r="M29" s="150"/>
      <c r="N29" s="208"/>
      <c r="P29" s="208"/>
      <c r="R29" s="208"/>
      <c r="W29" s="150"/>
      <c r="X29" s="150"/>
      <c r="Y29" s="150"/>
      <c r="Z29" s="150"/>
      <c r="AA29" s="150"/>
      <c r="AB29" s="150"/>
      <c r="AC29" s="217"/>
      <c r="AD29" s="217"/>
      <c r="AE29" s="217"/>
      <c r="AF29" s="217"/>
      <c r="AG29" s="217"/>
      <c r="AH29" s="217"/>
      <c r="AI29" s="218"/>
      <c r="AJ29" s="218"/>
      <c r="AK29" s="218"/>
      <c r="AL29" s="218"/>
      <c r="AM29" s="218"/>
      <c r="AN29" s="218"/>
      <c r="AO29" s="218"/>
      <c r="AP29" s="62"/>
      <c r="AQ29" s="218"/>
      <c r="AR29" s="62"/>
      <c r="AS29" s="218"/>
      <c r="AT29" s="62"/>
    </row>
    <row r="30" spans="1:54" s="38" customFormat="1" ht="25.5" customHeight="1">
      <c r="A30" s="379" t="s">
        <v>112</v>
      </c>
      <c r="B30" s="416">
        <v>211501</v>
      </c>
      <c r="C30" s="373"/>
      <c r="D30" s="416">
        <v>192513</v>
      </c>
      <c r="E30" s="389"/>
      <c r="F30" s="416">
        <v>143220.68771951264</v>
      </c>
      <c r="G30" s="389"/>
      <c r="H30" s="416">
        <v>185605.86315156927</v>
      </c>
      <c r="I30" s="389"/>
      <c r="J30" s="416">
        <v>203339.47017493364</v>
      </c>
      <c r="K30" s="389"/>
      <c r="L30" s="416">
        <v>278854.02725325112</v>
      </c>
      <c r="M30" s="389"/>
      <c r="N30" s="416">
        <v>264412.24723414623</v>
      </c>
      <c r="O30" s="383"/>
      <c r="P30" s="416">
        <v>202603.66473680051</v>
      </c>
      <c r="Q30" s="383"/>
      <c r="R30" s="416">
        <v>181237</v>
      </c>
      <c r="S30" s="383"/>
      <c r="T30" s="416">
        <f>T32</f>
        <v>198689.17335995319</v>
      </c>
      <c r="U30" s="416"/>
      <c r="V30" s="416">
        <f t="shared" ref="V30:Z30" si="14">V32</f>
        <v>166585.92345599999</v>
      </c>
      <c r="W30" s="416"/>
      <c r="X30" s="416">
        <f t="shared" si="14"/>
        <v>137663</v>
      </c>
      <c r="Y30" s="416"/>
      <c r="Z30" s="416">
        <f t="shared" si="14"/>
        <v>167022.92958800003</v>
      </c>
      <c r="AA30" s="389"/>
      <c r="AB30" s="389"/>
      <c r="AC30" s="401"/>
      <c r="AD30" s="401"/>
      <c r="AE30" s="401"/>
      <c r="AF30" s="414"/>
      <c r="AG30" s="401"/>
      <c r="AH30" s="414"/>
      <c r="AI30" s="414"/>
      <c r="AJ30" s="414"/>
      <c r="AK30" s="414"/>
      <c r="AL30" s="414"/>
      <c r="AM30" s="414"/>
      <c r="AN30" s="414"/>
      <c r="AO30" s="414"/>
      <c r="AP30" s="378"/>
      <c r="AQ30" s="414"/>
      <c r="AR30" s="378"/>
      <c r="AS30" s="414"/>
      <c r="AT30" s="378"/>
      <c r="AU30" s="383"/>
      <c r="AV30" s="383"/>
      <c r="AW30" s="383"/>
      <c r="AX30" s="383"/>
      <c r="AY30" s="383"/>
      <c r="AZ30" s="383"/>
      <c r="BA30" s="383"/>
      <c r="BB30" s="383"/>
    </row>
    <row r="31" spans="1:54" s="4" customFormat="1" ht="6.6" customHeight="1">
      <c r="A31" s="23"/>
      <c r="B31" s="197"/>
      <c r="C31" s="150"/>
      <c r="D31" s="197"/>
      <c r="E31" s="150"/>
      <c r="F31" s="197"/>
      <c r="G31" s="150"/>
      <c r="H31" s="197"/>
      <c r="I31" s="150"/>
      <c r="J31" s="208"/>
      <c r="K31" s="150"/>
      <c r="L31" s="208"/>
      <c r="N31" s="208"/>
      <c r="P31" s="208"/>
      <c r="R31" s="208"/>
      <c r="W31" s="150"/>
      <c r="X31" s="150"/>
      <c r="Y31" s="150"/>
      <c r="Z31" s="150"/>
      <c r="AA31" s="150"/>
      <c r="AB31" s="150"/>
      <c r="AC31" s="217"/>
      <c r="AD31" s="217"/>
      <c r="AE31" s="217"/>
      <c r="AF31" s="217"/>
      <c r="AG31" s="217"/>
      <c r="AH31" s="217"/>
      <c r="AI31" s="218"/>
      <c r="AJ31" s="218"/>
      <c r="AK31" s="218"/>
      <c r="AL31" s="218"/>
      <c r="AM31" s="218"/>
      <c r="AN31" s="218"/>
      <c r="AO31" s="218"/>
      <c r="AP31" s="62"/>
      <c r="AQ31" s="218"/>
      <c r="AR31" s="62"/>
      <c r="AS31" s="218"/>
      <c r="AT31" s="62"/>
    </row>
    <row r="32" spans="1:54" s="38" customFormat="1" ht="12">
      <c r="A32" s="46" t="s">
        <v>142</v>
      </c>
      <c r="B32" s="201">
        <v>211501</v>
      </c>
      <c r="C32" s="182"/>
      <c r="D32" s="201">
        <v>192513</v>
      </c>
      <c r="E32" s="182"/>
      <c r="F32" s="201">
        <v>143220.68771951267</v>
      </c>
      <c r="G32" s="186"/>
      <c r="H32" s="201">
        <v>185605.86315156921</v>
      </c>
      <c r="I32" s="186"/>
      <c r="J32" s="198">
        <v>203339.47017493355</v>
      </c>
      <c r="K32" s="186"/>
      <c r="L32" s="198">
        <v>278854.02725325112</v>
      </c>
      <c r="N32" s="198">
        <v>264412.24723414634</v>
      </c>
      <c r="P32" s="198">
        <v>202603.66473680042</v>
      </c>
      <c r="R32" s="198">
        <v>181237</v>
      </c>
      <c r="T32" s="198">
        <f>SUM(T33:T41)</f>
        <v>198689.17335995319</v>
      </c>
      <c r="U32" s="198"/>
      <c r="V32" s="198">
        <f t="shared" ref="V32:Z32" si="15">SUM(V33:V41)</f>
        <v>166585.92345599999</v>
      </c>
      <c r="W32" s="198"/>
      <c r="X32" s="198">
        <f t="shared" si="15"/>
        <v>137663</v>
      </c>
      <c r="Y32" s="198"/>
      <c r="Z32" s="198">
        <f t="shared" si="15"/>
        <v>167022.92958800003</v>
      </c>
      <c r="AA32" s="186"/>
      <c r="AB32" s="186"/>
      <c r="AC32" s="214">
        <v>100</v>
      </c>
      <c r="AD32" s="214"/>
      <c r="AE32" s="214">
        <v>99.999999999999986</v>
      </c>
      <c r="AF32" s="214"/>
      <c r="AG32" s="214">
        <v>100.00000000000001</v>
      </c>
      <c r="AH32" s="214"/>
      <c r="AI32" s="226">
        <v>99.999999999999986</v>
      </c>
      <c r="AJ32" s="214"/>
      <c r="AK32" s="226">
        <v>99.999999999999957</v>
      </c>
      <c r="AL32" s="226"/>
      <c r="AM32" s="226">
        <v>99.999999999999986</v>
      </c>
      <c r="AN32" s="226"/>
      <c r="AO32" s="226">
        <v>100.00000000000003</v>
      </c>
      <c r="AP32" s="67"/>
      <c r="AQ32" s="226">
        <v>99.999999999999957</v>
      </c>
      <c r="AR32" s="67"/>
      <c r="AS32" s="214">
        <v>100.00000000000001</v>
      </c>
      <c r="AT32" s="67"/>
      <c r="AU32" s="214">
        <f>SUM(AU33:AU40)</f>
        <v>100</v>
      </c>
      <c r="AV32" s="214"/>
      <c r="AW32" s="214">
        <f t="shared" ref="AW32:BA32" si="16">SUM(AW33:AW40)</f>
        <v>100</v>
      </c>
      <c r="AX32" s="214"/>
      <c r="AY32" s="214">
        <f t="shared" si="16"/>
        <v>100</v>
      </c>
      <c r="AZ32" s="214"/>
      <c r="BA32" s="214">
        <f t="shared" si="16"/>
        <v>100</v>
      </c>
    </row>
    <row r="33" spans="1:53" s="4" customFormat="1" ht="12">
      <c r="A33" s="114" t="s">
        <v>11</v>
      </c>
      <c r="B33" s="197">
        <v>18708</v>
      </c>
      <c r="C33" s="150"/>
      <c r="D33" s="197">
        <v>18609</v>
      </c>
      <c r="E33" s="150"/>
      <c r="F33" s="197">
        <v>12075.638394976508</v>
      </c>
      <c r="G33" s="191"/>
      <c r="H33" s="285">
        <v>9688.9809337517709</v>
      </c>
      <c r="I33" s="191"/>
      <c r="J33" s="200">
        <v>5363.7402174698</v>
      </c>
      <c r="K33" s="191"/>
      <c r="L33" s="200">
        <v>7493.4348432130691</v>
      </c>
      <c r="N33" s="200">
        <v>3975.6145308860305</v>
      </c>
      <c r="O33" s="22"/>
      <c r="P33" s="200">
        <v>3103.3423727192171</v>
      </c>
      <c r="Q33" s="22"/>
      <c r="R33" s="200">
        <v>5117</v>
      </c>
      <c r="S33" s="22"/>
      <c r="T33" s="200">
        <v>10570.356920447386</v>
      </c>
      <c r="U33" s="22"/>
      <c r="V33" s="200">
        <v>9081.8192920000001</v>
      </c>
      <c r="W33" s="191"/>
      <c r="X33" s="200">
        <v>7005</v>
      </c>
      <c r="Y33" s="191"/>
      <c r="Z33" s="200">
        <v>11311.79903</v>
      </c>
      <c r="AA33" s="191"/>
      <c r="AB33" s="191"/>
      <c r="AC33" s="217">
        <v>8.9531238783470126</v>
      </c>
      <c r="AD33" s="217"/>
      <c r="AE33" s="217">
        <v>9.6936011501677335</v>
      </c>
      <c r="AF33" s="217"/>
      <c r="AG33" s="217">
        <v>8.5408848497380472</v>
      </c>
      <c r="AH33" s="217"/>
      <c r="AI33" s="220">
        <v>5.2367304471417828</v>
      </c>
      <c r="AJ33" s="238"/>
      <c r="AK33" s="220">
        <v>2.6393957829940944</v>
      </c>
      <c r="AL33" s="220"/>
      <c r="AM33" s="220">
        <v>2.6872248957723111</v>
      </c>
      <c r="AN33" s="220"/>
      <c r="AO33" s="220">
        <v>1.5037141782119849</v>
      </c>
      <c r="AP33" s="62"/>
      <c r="AQ33" s="220">
        <v>1.5317844646257359</v>
      </c>
      <c r="AR33" s="62"/>
      <c r="AS33" s="220">
        <v>2.8275248520481182</v>
      </c>
      <c r="AT33" s="62"/>
      <c r="AU33" s="220">
        <f>T33/($T$32-$T$41)*100</f>
        <v>5.327602860590309</v>
      </c>
      <c r="AV33" s="220"/>
      <c r="AW33" s="220">
        <f>V33/SUM($V$33:$V$40)*100</f>
        <v>5.547887432087899</v>
      </c>
      <c r="AX33" s="220"/>
      <c r="AY33" s="220">
        <f>X33/SUM($X$33:$X$40)*100</f>
        <v>5.2507308297728805</v>
      </c>
      <c r="AZ33" s="220"/>
      <c r="BA33" s="220">
        <f>Z33/SUM($Z$33:$Z$40)*100</f>
        <v>6.8707331264352867</v>
      </c>
    </row>
    <row r="34" spans="1:53" s="4" customFormat="1" ht="12">
      <c r="A34" s="114" t="s">
        <v>12</v>
      </c>
      <c r="B34" s="197">
        <v>4019</v>
      </c>
      <c r="C34" s="150"/>
      <c r="D34" s="197">
        <v>4252</v>
      </c>
      <c r="E34" s="150" t="s">
        <v>71</v>
      </c>
      <c r="F34" s="197">
        <v>2662.2529629299288</v>
      </c>
      <c r="G34" s="178" t="s">
        <v>71</v>
      </c>
      <c r="H34" s="200">
        <v>1370.8994227629471</v>
      </c>
      <c r="I34" s="140"/>
      <c r="J34" s="200">
        <v>2758.6537316166114</v>
      </c>
      <c r="K34" s="140"/>
      <c r="L34" s="200">
        <v>5780.5655521667131</v>
      </c>
      <c r="N34" s="200">
        <v>4900.711864504915</v>
      </c>
      <c r="O34" s="22"/>
      <c r="P34" s="200">
        <v>3756.3497838916924</v>
      </c>
      <c r="Q34" s="22"/>
      <c r="R34" s="200">
        <v>3755</v>
      </c>
      <c r="S34" s="22"/>
      <c r="T34" s="200">
        <v>4486.6561729473624</v>
      </c>
      <c r="U34" s="22"/>
      <c r="V34" s="200">
        <v>4529.851380000001</v>
      </c>
      <c r="W34" s="140"/>
      <c r="X34" s="200">
        <v>2439</v>
      </c>
      <c r="Y34" s="140" t="s">
        <v>71</v>
      </c>
      <c r="Z34" s="200">
        <v>3638.6892029999999</v>
      </c>
      <c r="AA34" s="140" t="s">
        <v>71</v>
      </c>
      <c r="AB34" s="140"/>
      <c r="AC34" s="217">
        <v>1.9233806321935345</v>
      </c>
      <c r="AD34" s="217"/>
      <c r="AE34" s="217">
        <v>2.2149063405079907</v>
      </c>
      <c r="AF34" s="217"/>
      <c r="AG34" s="217">
        <v>1.8829642999841325</v>
      </c>
      <c r="AH34" s="217"/>
      <c r="AI34" s="220">
        <v>0.74094796926924622</v>
      </c>
      <c r="AJ34" s="238"/>
      <c r="AK34" s="220">
        <v>1.3574816696481447</v>
      </c>
      <c r="AL34" s="220"/>
      <c r="AM34" s="220">
        <v>2.072971873171797</v>
      </c>
      <c r="AN34" s="220"/>
      <c r="AO34" s="220">
        <v>1.8536178134818746</v>
      </c>
      <c r="AP34" s="62"/>
      <c r="AQ34" s="220">
        <v>1.8541035927092455</v>
      </c>
      <c r="AR34" s="62"/>
      <c r="AS34" s="220">
        <v>2.0749180807974761</v>
      </c>
      <c r="AT34" s="62"/>
      <c r="AU34" s="220">
        <f t="shared" ref="AU34:AU40" si="17">T34/($T$32-$T$41)*100</f>
        <v>2.2613353968437089</v>
      </c>
      <c r="AV34" s="22"/>
      <c r="AW34" s="220">
        <f t="shared" ref="AW34:AW39" si="18">V34/SUM($V$33:$V$40)*100</f>
        <v>2.7671884599669956</v>
      </c>
      <c r="AX34" s="220"/>
      <c r="AY34" s="220">
        <f t="shared" ref="AY34:AY40" si="19">X34/SUM($X$33:$X$40)*100</f>
        <v>1.8281987856982234</v>
      </c>
      <c r="AZ34" s="220"/>
      <c r="BA34" s="220">
        <f t="shared" ref="BA34:BA40" si="20">Z34/SUM($Z$33:$Z$40)*100</f>
        <v>2.2101225788710384</v>
      </c>
    </row>
    <row r="35" spans="1:53" s="4" customFormat="1" ht="12">
      <c r="A35" s="114" t="s">
        <v>13</v>
      </c>
      <c r="B35" s="197">
        <v>35751</v>
      </c>
      <c r="C35" s="150"/>
      <c r="D35" s="197">
        <v>42782</v>
      </c>
      <c r="E35" s="150"/>
      <c r="F35" s="197">
        <v>29187.01743178266</v>
      </c>
      <c r="G35" s="140"/>
      <c r="H35" s="200">
        <v>30212.720278496967</v>
      </c>
      <c r="I35" s="140"/>
      <c r="J35" s="200">
        <v>38361.071380114074</v>
      </c>
      <c r="K35" s="140"/>
      <c r="L35" s="200">
        <v>56143.39789101277</v>
      </c>
      <c r="N35" s="200">
        <v>58886.076617171908</v>
      </c>
      <c r="O35" s="22"/>
      <c r="P35" s="200">
        <v>49121.717675649932</v>
      </c>
      <c r="Q35" s="22"/>
      <c r="R35" s="200">
        <v>49780</v>
      </c>
      <c r="S35" s="22"/>
      <c r="T35" s="200">
        <v>54413.604484393676</v>
      </c>
      <c r="U35" s="22"/>
      <c r="V35" s="200">
        <v>49420.380130999991</v>
      </c>
      <c r="W35" s="140"/>
      <c r="X35" s="200">
        <v>39129</v>
      </c>
      <c r="Y35" s="140"/>
      <c r="Z35" s="200">
        <v>46178.516439999999</v>
      </c>
      <c r="AA35" s="140"/>
      <c r="AB35" s="140"/>
      <c r="AC35" s="217">
        <v>17.109425474384437</v>
      </c>
      <c r="AD35" s="217"/>
      <c r="AE35" s="217">
        <v>22.285541641489385</v>
      </c>
      <c r="AF35" s="217"/>
      <c r="AG35" s="217">
        <v>20.64345973591384</v>
      </c>
      <c r="AH35" s="217"/>
      <c r="AI35" s="220">
        <v>16.329464703788886</v>
      </c>
      <c r="AJ35" s="238"/>
      <c r="AK35" s="220">
        <v>18.876762469225351</v>
      </c>
      <c r="AL35" s="220"/>
      <c r="AM35" s="220">
        <v>20.133615585197973</v>
      </c>
      <c r="AN35" s="220"/>
      <c r="AO35" s="220">
        <v>22.272739879734846</v>
      </c>
      <c r="AP35" s="62"/>
      <c r="AQ35" s="220">
        <v>24.246078896335767</v>
      </c>
      <c r="AR35" s="62"/>
      <c r="AS35" s="220">
        <v>27.507169657016874</v>
      </c>
      <c r="AT35" s="62"/>
      <c r="AU35" s="220">
        <f t="shared" si="17"/>
        <v>27.425192648444245</v>
      </c>
      <c r="AV35" s="22"/>
      <c r="AW35" s="220">
        <f t="shared" si="18"/>
        <v>30.189843796969196</v>
      </c>
      <c r="AX35" s="220"/>
      <c r="AY35" s="220">
        <f t="shared" si="19"/>
        <v>29.329885315943333</v>
      </c>
      <c r="AZ35" s="220"/>
      <c r="BA35" s="220">
        <f t="shared" si="20"/>
        <v>28.048612054765659</v>
      </c>
    </row>
    <row r="36" spans="1:53" s="4" customFormat="1" ht="12">
      <c r="A36" s="114" t="s">
        <v>14</v>
      </c>
      <c r="B36" s="197">
        <v>104382</v>
      </c>
      <c r="C36" s="150"/>
      <c r="D36" s="197">
        <v>91622</v>
      </c>
      <c r="E36" s="150"/>
      <c r="F36" s="197">
        <v>73000.128734902624</v>
      </c>
      <c r="G36" s="191"/>
      <c r="H36" s="285">
        <v>92438.540339711835</v>
      </c>
      <c r="I36" s="191"/>
      <c r="J36" s="200">
        <v>106691.92658206091</v>
      </c>
      <c r="K36" s="191"/>
      <c r="L36" s="200">
        <v>129975.58953670617</v>
      </c>
      <c r="N36" s="200">
        <v>134839.64564942106</v>
      </c>
      <c r="O36" s="22"/>
      <c r="P36" s="200">
        <v>102786.18008939501</v>
      </c>
      <c r="Q36" s="22"/>
      <c r="R36" s="200">
        <v>81928</v>
      </c>
      <c r="S36" s="22"/>
      <c r="T36" s="200">
        <v>86162.687821517553</v>
      </c>
      <c r="U36" s="22"/>
      <c r="V36" s="200">
        <v>60531.802675000021</v>
      </c>
      <c r="W36" s="191"/>
      <c r="X36" s="200">
        <v>48520</v>
      </c>
      <c r="Y36" s="191"/>
      <c r="Z36" s="200">
        <v>65959.389970000004</v>
      </c>
      <c r="AA36" s="191"/>
      <c r="AB36" s="191"/>
      <c r="AC36" s="217">
        <v>49.954296379603264</v>
      </c>
      <c r="AD36" s="217"/>
      <c r="AE36" s="217">
        <v>47.726751817973458</v>
      </c>
      <c r="AF36" s="217"/>
      <c r="AG36" s="217">
        <v>51.63169624226478</v>
      </c>
      <c r="AH36" s="217"/>
      <c r="AI36" s="220">
        <v>49.961468806283314</v>
      </c>
      <c r="AJ36" s="238"/>
      <c r="AK36" s="220">
        <v>52.501092462126252</v>
      </c>
      <c r="AL36" s="220"/>
      <c r="AM36" s="220">
        <v>46.610619476068834</v>
      </c>
      <c r="AN36" s="220"/>
      <c r="AO36" s="220">
        <v>51.000992518992028</v>
      </c>
      <c r="AP36" s="62"/>
      <c r="AQ36" s="220">
        <v>50.734419515949355</v>
      </c>
      <c r="AR36" s="62"/>
      <c r="AS36" s="220">
        <v>45.271341817197232</v>
      </c>
      <c r="AT36" s="62"/>
      <c r="AU36" s="220">
        <f t="shared" si="17"/>
        <v>43.427160082560199</v>
      </c>
      <c r="AV36" s="22"/>
      <c r="AW36" s="220">
        <f t="shared" si="18"/>
        <v>36.977572059606807</v>
      </c>
      <c r="AX36" s="220"/>
      <c r="AY36" s="220">
        <f t="shared" si="19"/>
        <v>36.369087774529646</v>
      </c>
      <c r="AZ36" s="220"/>
      <c r="BA36" s="220">
        <f t="shared" si="20"/>
        <v>40.063420899225648</v>
      </c>
    </row>
    <row r="37" spans="1:53" s="4" customFormat="1" ht="13.5">
      <c r="A37" s="79" t="s">
        <v>163</v>
      </c>
      <c r="B37" s="197">
        <v>5043</v>
      </c>
      <c r="C37" s="150"/>
      <c r="D37" s="197">
        <v>4016</v>
      </c>
      <c r="E37" s="150"/>
      <c r="F37" s="197">
        <v>6209.9070990648706</v>
      </c>
      <c r="G37" s="140"/>
      <c r="H37" s="200">
        <v>20468.445798467295</v>
      </c>
      <c r="I37" s="140"/>
      <c r="J37" s="200">
        <v>24508.708996162342</v>
      </c>
      <c r="K37" s="140"/>
      <c r="L37" s="200">
        <v>33726.127558581444</v>
      </c>
      <c r="N37" s="200">
        <v>24171.695096469124</v>
      </c>
      <c r="O37" s="22"/>
      <c r="P37" s="200">
        <v>14894.657841355751</v>
      </c>
      <c r="Q37" s="22"/>
      <c r="R37" s="200">
        <v>13209</v>
      </c>
      <c r="S37" s="22"/>
      <c r="T37" s="200">
        <v>14646.576459017138</v>
      </c>
      <c r="U37" s="22"/>
      <c r="V37" s="200">
        <v>14040.492224000001</v>
      </c>
      <c r="W37" s="140"/>
      <c r="X37" s="200">
        <v>12204</v>
      </c>
      <c r="Y37" s="140"/>
      <c r="Z37" s="200">
        <v>8616.4052040000006</v>
      </c>
      <c r="AA37" s="140"/>
      <c r="AB37" s="140"/>
      <c r="AC37" s="217">
        <v>2.4134383001124644</v>
      </c>
      <c r="AD37" s="217"/>
      <c r="AE37" s="217">
        <v>2.0919717458796074</v>
      </c>
      <c r="AF37" s="217"/>
      <c r="AG37" s="217">
        <v>4.3921571453106667</v>
      </c>
      <c r="AH37" s="217"/>
      <c r="AI37" s="220">
        <v>11.062849029366365</v>
      </c>
      <c r="AJ37" s="238"/>
      <c r="AK37" s="220">
        <v>12.06027520878243</v>
      </c>
      <c r="AL37" s="220"/>
      <c r="AM37" s="220">
        <v>12.094545626895993</v>
      </c>
      <c r="AN37" s="220"/>
      <c r="AO37" s="220">
        <v>9.1425666008613611</v>
      </c>
      <c r="AP37" s="62"/>
      <c r="AQ37" s="220">
        <v>7.3518815351698619</v>
      </c>
      <c r="AR37" s="62"/>
      <c r="AS37" s="220">
        <v>7.2989595017986311</v>
      </c>
      <c r="AT37" s="62"/>
      <c r="AU37" s="220">
        <f t="shared" si="17"/>
        <v>7.3820726422180032</v>
      </c>
      <c r="AV37" s="22"/>
      <c r="AW37" s="220">
        <f t="shared" si="18"/>
        <v>8.5770337247817459</v>
      </c>
      <c r="AX37" s="220"/>
      <c r="AY37" s="220">
        <f t="shared" si="19"/>
        <v>9.1477400494715528</v>
      </c>
      <c r="AZ37" s="220"/>
      <c r="BA37" s="220">
        <f t="shared" si="20"/>
        <v>5.233563689463125</v>
      </c>
    </row>
    <row r="38" spans="1:53" s="4" customFormat="1" ht="12">
      <c r="A38" s="114" t="s">
        <v>69</v>
      </c>
      <c r="B38" s="197">
        <v>12570</v>
      </c>
      <c r="C38" s="150"/>
      <c r="D38" s="197">
        <v>13112</v>
      </c>
      <c r="E38" s="150"/>
      <c r="F38" s="197">
        <v>10110.688226901486</v>
      </c>
      <c r="G38" s="140"/>
      <c r="H38" s="200">
        <v>14058.189358214717</v>
      </c>
      <c r="I38" s="140"/>
      <c r="J38" s="200">
        <v>15868.844236816194</v>
      </c>
      <c r="K38" s="140"/>
      <c r="L38" s="200">
        <v>29327.097288705678</v>
      </c>
      <c r="N38" s="200">
        <v>21461.721609899305</v>
      </c>
      <c r="O38" s="22"/>
      <c r="P38" s="200">
        <v>11001.872580627174</v>
      </c>
      <c r="Q38" s="22"/>
      <c r="R38" s="200">
        <v>16845</v>
      </c>
      <c r="S38" s="22"/>
      <c r="T38" s="200">
        <v>17542.236676886285</v>
      </c>
      <c r="U38" s="22"/>
      <c r="V38" s="200">
        <v>18977.868766999993</v>
      </c>
      <c r="W38" s="140"/>
      <c r="X38" s="200">
        <v>18785</v>
      </c>
      <c r="Y38" s="140"/>
      <c r="Z38" s="200">
        <v>21285.028030000001</v>
      </c>
      <c r="AA38" s="140"/>
      <c r="AB38" s="140"/>
      <c r="AC38" s="217">
        <v>6.0156493024813953</v>
      </c>
      <c r="AD38" s="217"/>
      <c r="AE38" s="217">
        <v>6.8301627320650926</v>
      </c>
      <c r="AF38" s="217"/>
      <c r="AG38" s="217">
        <v>7.1511104484125063</v>
      </c>
      <c r="AH38" s="217"/>
      <c r="AI38" s="220">
        <v>7.5982137592400907</v>
      </c>
      <c r="AJ38" s="238"/>
      <c r="AK38" s="220">
        <v>7.8087600930457679</v>
      </c>
      <c r="AL38" s="220"/>
      <c r="AM38" s="220">
        <v>10.517006900557057</v>
      </c>
      <c r="AN38" s="220"/>
      <c r="AO38" s="220">
        <v>8.117561404136362</v>
      </c>
      <c r="AP38" s="62"/>
      <c r="AQ38" s="220">
        <v>5.4304345047272466</v>
      </c>
      <c r="AR38" s="62"/>
      <c r="AS38" s="220">
        <v>9.308121190688011</v>
      </c>
      <c r="AT38" s="62"/>
      <c r="AU38" s="220">
        <f t="shared" si="17"/>
        <v>8.8415245581864443</v>
      </c>
      <c r="AV38" s="22"/>
      <c r="AW38" s="220">
        <f t="shared" si="18"/>
        <v>11.5931705129828</v>
      </c>
      <c r="AX38" s="220"/>
      <c r="AY38" s="220">
        <f t="shared" si="19"/>
        <v>14.080653624166104</v>
      </c>
      <c r="AZ38" s="220"/>
      <c r="BA38" s="220">
        <f t="shared" si="20"/>
        <v>12.928425159868192</v>
      </c>
    </row>
    <row r="39" spans="1:53" s="4" customFormat="1" ht="12">
      <c r="A39" s="114" t="s">
        <v>70</v>
      </c>
      <c r="B39" s="197">
        <v>28482</v>
      </c>
      <c r="C39" s="150"/>
      <c r="D39" s="197">
        <v>17579</v>
      </c>
      <c r="E39" s="150"/>
      <c r="F39" s="197">
        <v>8140.6357554034666</v>
      </c>
      <c r="G39" s="140"/>
      <c r="H39" s="200">
        <v>16781.885116196645</v>
      </c>
      <c r="I39" s="140"/>
      <c r="J39" s="200">
        <v>9665.5434215500609</v>
      </c>
      <c r="K39" s="140"/>
      <c r="L39" s="200">
        <v>16407.814582865263</v>
      </c>
      <c r="N39" s="200">
        <v>16097.368745793923</v>
      </c>
      <c r="O39" s="22"/>
      <c r="P39" s="200">
        <v>17932.422733161635</v>
      </c>
      <c r="Q39" s="22"/>
      <c r="R39" s="200">
        <v>10337</v>
      </c>
      <c r="S39" s="22"/>
      <c r="T39" s="200">
        <v>10585.255232064419</v>
      </c>
      <c r="U39" s="22"/>
      <c r="V39" s="200">
        <v>6881.0274360000003</v>
      </c>
      <c r="W39" s="140"/>
      <c r="X39" s="200">
        <v>4563</v>
      </c>
      <c r="Y39" s="140"/>
      <c r="Z39" s="200">
        <v>7647.6106879999998</v>
      </c>
      <c r="AA39" s="140"/>
      <c r="AB39" s="140"/>
      <c r="AC39" s="217">
        <v>13.630686032877893</v>
      </c>
      <c r="AD39" s="217"/>
      <c r="AE39" s="217">
        <v>9.1570645719167381</v>
      </c>
      <c r="AF39" s="217"/>
      <c r="AG39" s="217">
        <v>5.7577272783760405</v>
      </c>
      <c r="AH39" s="217"/>
      <c r="AI39" s="220">
        <v>9.0703252849103002</v>
      </c>
      <c r="AJ39" s="238"/>
      <c r="AK39" s="220">
        <v>4.7562323141779155</v>
      </c>
      <c r="AL39" s="220"/>
      <c r="AM39" s="220">
        <v>5.8840156423360268</v>
      </c>
      <c r="AN39" s="220"/>
      <c r="AO39" s="220">
        <v>6.0885786151813202</v>
      </c>
      <c r="AP39" s="62"/>
      <c r="AQ39" s="220">
        <v>8.8512974904827448</v>
      </c>
      <c r="AR39" s="62"/>
      <c r="AS39" s="220">
        <v>5.7119649004536637</v>
      </c>
      <c r="AT39" s="62"/>
      <c r="AU39" s="220">
        <f t="shared" si="17"/>
        <v>5.3351118111570903</v>
      </c>
      <c r="AV39" s="22"/>
      <c r="AW39" s="220">
        <f t="shared" si="18"/>
        <v>4.203471177373479</v>
      </c>
      <c r="AX39" s="220"/>
      <c r="AY39" s="220">
        <f t="shared" si="19"/>
        <v>3.4202833370811785</v>
      </c>
      <c r="AZ39" s="220"/>
      <c r="BA39" s="220">
        <f t="shared" si="20"/>
        <v>4.6451224913710432</v>
      </c>
    </row>
    <row r="40" spans="1:53" s="4" customFormat="1" ht="12">
      <c r="A40" s="114" t="s">
        <v>128</v>
      </c>
      <c r="B40" s="197">
        <v>0</v>
      </c>
      <c r="C40" s="150"/>
      <c r="D40" s="197">
        <v>0</v>
      </c>
      <c r="E40" s="150"/>
      <c r="F40" s="197">
        <v>0</v>
      </c>
      <c r="G40" s="140"/>
      <c r="H40" s="200">
        <v>0</v>
      </c>
      <c r="I40" s="140"/>
      <c r="J40" s="200">
        <v>0</v>
      </c>
      <c r="K40" s="140"/>
      <c r="L40" s="200">
        <v>0</v>
      </c>
      <c r="N40" s="200">
        <v>53.482679999999995</v>
      </c>
      <c r="O40" s="178" t="s">
        <v>71</v>
      </c>
      <c r="P40" s="200">
        <v>0</v>
      </c>
      <c r="Q40" s="178"/>
      <c r="R40" s="200">
        <v>0</v>
      </c>
      <c r="S40" s="178"/>
      <c r="T40" s="200">
        <v>0</v>
      </c>
      <c r="U40" s="178"/>
      <c r="V40" s="200">
        <v>235.45247499999999</v>
      </c>
      <c r="W40" s="178" t="s">
        <v>71</v>
      </c>
      <c r="X40" s="200">
        <v>765</v>
      </c>
      <c r="Y40" s="178" t="s">
        <v>71</v>
      </c>
      <c r="Z40" s="200">
        <v>0</v>
      </c>
      <c r="AA40" s="178"/>
      <c r="AB40" s="178"/>
      <c r="AC40" s="217">
        <v>0</v>
      </c>
      <c r="AD40" s="217"/>
      <c r="AE40" s="217">
        <v>0</v>
      </c>
      <c r="AF40" s="217"/>
      <c r="AG40" s="217">
        <v>0</v>
      </c>
      <c r="AH40" s="217"/>
      <c r="AI40" s="220">
        <v>0</v>
      </c>
      <c r="AJ40" s="238"/>
      <c r="AK40" s="220">
        <v>0</v>
      </c>
      <c r="AL40" s="220"/>
      <c r="AM40" s="220">
        <v>0</v>
      </c>
      <c r="AN40" s="220"/>
      <c r="AO40" s="220">
        <v>2.0228989400250294E-2</v>
      </c>
      <c r="AP40" s="62"/>
      <c r="AQ40" s="220">
        <v>0</v>
      </c>
      <c r="AR40" s="62"/>
      <c r="AS40" s="220">
        <v>0</v>
      </c>
      <c r="AT40" s="62"/>
      <c r="AU40" s="220">
        <f t="shared" si="17"/>
        <v>0</v>
      </c>
      <c r="AV40" s="178"/>
      <c r="AW40" s="220">
        <f>V40/SUM($V$33:$V$40)*100</f>
        <v>0.14383283623107904</v>
      </c>
      <c r="AX40" s="220"/>
      <c r="AY40" s="220">
        <f t="shared" si="19"/>
        <v>0.57342028333708117</v>
      </c>
      <c r="AZ40" s="220"/>
      <c r="BA40" s="220">
        <f t="shared" si="20"/>
        <v>0</v>
      </c>
    </row>
    <row r="41" spans="1:53" s="3" customFormat="1" ht="13.5">
      <c r="A41" s="79" t="s">
        <v>129</v>
      </c>
      <c r="B41" s="200">
        <v>2546</v>
      </c>
      <c r="C41" s="150" t="s">
        <v>71</v>
      </c>
      <c r="D41" s="200">
        <v>541</v>
      </c>
      <c r="E41" s="140" t="s">
        <v>71</v>
      </c>
      <c r="F41" s="197">
        <v>1834.4191135511212</v>
      </c>
      <c r="G41" s="191" t="s">
        <v>71</v>
      </c>
      <c r="H41" s="285">
        <v>586.20190396707233</v>
      </c>
      <c r="I41" s="150" t="s">
        <v>71</v>
      </c>
      <c r="J41" s="200">
        <v>120.98160914355662</v>
      </c>
      <c r="K41" s="150" t="s">
        <v>71</v>
      </c>
      <c r="L41" s="200">
        <v>0</v>
      </c>
      <c r="N41" s="200">
        <v>25.930439999999997</v>
      </c>
      <c r="O41" s="178" t="s">
        <v>71</v>
      </c>
      <c r="P41" s="200">
        <v>7.1216599999999994</v>
      </c>
      <c r="Q41" s="178" t="s">
        <v>71</v>
      </c>
      <c r="R41" s="200">
        <v>266</v>
      </c>
      <c r="S41" s="178" t="s">
        <v>71</v>
      </c>
      <c r="T41" s="200">
        <v>281.79959267935578</v>
      </c>
      <c r="U41" s="178" t="s">
        <v>71</v>
      </c>
      <c r="V41" s="200">
        <v>2887.2290760000001</v>
      </c>
      <c r="W41" s="178" t="s">
        <v>71</v>
      </c>
      <c r="X41" s="200">
        <v>4253</v>
      </c>
      <c r="Y41" s="178"/>
      <c r="Z41" s="200">
        <v>2385.491023</v>
      </c>
      <c r="AA41" s="178" t="s">
        <v>71</v>
      </c>
      <c r="AB41" s="178"/>
      <c r="AC41" s="223" t="s">
        <v>80</v>
      </c>
      <c r="AD41" s="220"/>
      <c r="AE41" s="223" t="s">
        <v>80</v>
      </c>
      <c r="AF41" s="220"/>
      <c r="AG41" s="223" t="s">
        <v>80</v>
      </c>
      <c r="AH41" s="223"/>
      <c r="AI41" s="223" t="s">
        <v>80</v>
      </c>
      <c r="AJ41" s="238"/>
      <c r="AK41" s="223" t="s">
        <v>80</v>
      </c>
      <c r="AL41" s="223"/>
      <c r="AM41" s="223">
        <v>0</v>
      </c>
      <c r="AN41" s="223"/>
      <c r="AO41" s="223" t="s">
        <v>80</v>
      </c>
      <c r="AP41" s="144"/>
      <c r="AQ41" s="223" t="s">
        <v>80</v>
      </c>
      <c r="AR41" s="144"/>
      <c r="AS41" s="216" t="s">
        <v>80</v>
      </c>
      <c r="AT41" s="144"/>
      <c r="AU41" s="216" t="s">
        <v>80</v>
      </c>
      <c r="AV41" s="178"/>
      <c r="AW41" s="216" t="s">
        <v>80</v>
      </c>
      <c r="AX41" s="216"/>
      <c r="AY41" s="216" t="s">
        <v>80</v>
      </c>
      <c r="AZ41" s="216"/>
      <c r="BA41" s="216" t="s">
        <v>80</v>
      </c>
    </row>
    <row r="42" spans="1:53" s="4" customFormat="1" ht="6.6" customHeight="1">
      <c r="A42" s="23"/>
      <c r="B42" s="197"/>
      <c r="C42" s="150"/>
      <c r="D42" s="197"/>
      <c r="E42" s="150"/>
      <c r="F42" s="197"/>
      <c r="G42" s="150"/>
      <c r="H42" s="197"/>
      <c r="I42" s="150"/>
      <c r="J42" s="208"/>
      <c r="K42" s="150"/>
      <c r="L42" s="208"/>
      <c r="N42" s="208"/>
      <c r="O42" s="22"/>
      <c r="P42" s="208"/>
      <c r="Q42" s="22"/>
      <c r="R42" s="208"/>
      <c r="S42" s="22"/>
      <c r="T42" s="22"/>
      <c r="U42" s="22"/>
      <c r="V42" s="22"/>
      <c r="W42" s="150"/>
      <c r="X42" s="150"/>
      <c r="Y42" s="150"/>
      <c r="Z42" s="150"/>
      <c r="AA42" s="150"/>
      <c r="AB42" s="150"/>
      <c r="AC42" s="217"/>
      <c r="AD42" s="217"/>
      <c r="AE42" s="217"/>
      <c r="AF42" s="217"/>
      <c r="AG42" s="217"/>
      <c r="AH42" s="217"/>
      <c r="AI42" s="218"/>
      <c r="AJ42" s="218"/>
      <c r="AK42" s="218"/>
      <c r="AL42" s="218"/>
      <c r="AM42" s="218"/>
      <c r="AN42" s="218"/>
      <c r="AO42" s="218"/>
      <c r="AP42" s="62"/>
      <c r="AQ42" s="218"/>
      <c r="AR42" s="62"/>
      <c r="AS42" s="217"/>
      <c r="AT42" s="62"/>
      <c r="AU42" s="22"/>
      <c r="AV42" s="22"/>
      <c r="AW42" s="22"/>
      <c r="AX42" s="22"/>
    </row>
    <row r="43" spans="1:53" s="38" customFormat="1" ht="12">
      <c r="A43" s="46" t="s">
        <v>143</v>
      </c>
      <c r="B43" s="201">
        <v>211501</v>
      </c>
      <c r="C43" s="182"/>
      <c r="D43" s="201">
        <v>192513</v>
      </c>
      <c r="E43" s="182"/>
      <c r="F43" s="201">
        <v>143220.68771951264</v>
      </c>
      <c r="G43" s="186"/>
      <c r="H43" s="201">
        <v>185605.86315156927</v>
      </c>
      <c r="I43" s="186"/>
      <c r="J43" s="201">
        <v>203339.47017493364</v>
      </c>
      <c r="K43" s="186"/>
      <c r="L43" s="201">
        <v>278854.02725325112</v>
      </c>
      <c r="N43" s="201">
        <v>264412.24723414623</v>
      </c>
      <c r="O43" s="29"/>
      <c r="P43" s="201">
        <v>202603.66473680051</v>
      </c>
      <c r="Q43" s="29"/>
      <c r="R43" s="201">
        <v>181237</v>
      </c>
      <c r="S43" s="29"/>
      <c r="T43" s="201">
        <f>SUM(T44:T52)</f>
        <v>198689.17335995316</v>
      </c>
      <c r="U43" s="201"/>
      <c r="V43" s="201">
        <f t="shared" ref="V43:Z43" si="21">SUM(V44:V52)</f>
        <v>166585.92345600002</v>
      </c>
      <c r="W43" s="201"/>
      <c r="X43" s="201">
        <f t="shared" si="21"/>
        <v>137663</v>
      </c>
      <c r="Y43" s="201"/>
      <c r="Z43" s="201">
        <f t="shared" si="21"/>
        <v>167022.92958500001</v>
      </c>
      <c r="AA43" s="186"/>
      <c r="AB43" s="186"/>
      <c r="AC43" s="214">
        <v>100</v>
      </c>
      <c r="AD43" s="214"/>
      <c r="AE43" s="214">
        <v>100</v>
      </c>
      <c r="AF43" s="214"/>
      <c r="AG43" s="214">
        <v>100</v>
      </c>
      <c r="AH43" s="214"/>
      <c r="AI43" s="214">
        <v>99.999999999999986</v>
      </c>
      <c r="AJ43" s="214"/>
      <c r="AK43" s="214">
        <v>99.999999999999986</v>
      </c>
      <c r="AL43" s="214"/>
      <c r="AM43" s="214">
        <v>100</v>
      </c>
      <c r="AN43" s="214"/>
      <c r="AO43" s="214">
        <v>100.00000000000001</v>
      </c>
      <c r="AP43" s="67"/>
      <c r="AQ43" s="214">
        <v>99.999999999999957</v>
      </c>
      <c r="AR43" s="67"/>
      <c r="AS43" s="214">
        <v>99.999999999999986</v>
      </c>
      <c r="AT43" s="67"/>
      <c r="AU43" s="214">
        <f>SUM(AU44:AU51)</f>
        <v>100</v>
      </c>
      <c r="AV43" s="214"/>
      <c r="AW43" s="214">
        <f t="shared" ref="AW43" si="22">SUM(AW44:AW51)</f>
        <v>100</v>
      </c>
      <c r="AX43" s="214"/>
      <c r="AY43" s="214">
        <f>SUM(AY44:AY51)</f>
        <v>100.00000000000001</v>
      </c>
      <c r="AZ43" s="214"/>
      <c r="BA43" s="214">
        <f t="shared" ref="BA43" si="23">SUM(BA44:BA51)</f>
        <v>99.999999999999986</v>
      </c>
    </row>
    <row r="44" spans="1:53" s="4" customFormat="1" ht="12">
      <c r="A44" s="337" t="s">
        <v>8</v>
      </c>
      <c r="B44" s="197">
        <v>18062</v>
      </c>
      <c r="C44" s="150"/>
      <c r="D44" s="197">
        <v>17250</v>
      </c>
      <c r="E44" s="150"/>
      <c r="F44" s="197">
        <v>11961.272680766242</v>
      </c>
      <c r="G44" s="140"/>
      <c r="H44" s="200">
        <v>8546.4657764266267</v>
      </c>
      <c r="I44" s="140"/>
      <c r="J44" s="200">
        <v>5381.8469870015033</v>
      </c>
      <c r="K44" s="140"/>
      <c r="L44" s="200">
        <v>5929.278911836368</v>
      </c>
      <c r="N44" s="200">
        <v>3264.5594767543566</v>
      </c>
      <c r="O44" s="22"/>
      <c r="P44" s="200">
        <v>2730.6840656519958</v>
      </c>
      <c r="Q44" s="22"/>
      <c r="R44" s="200">
        <v>4610</v>
      </c>
      <c r="S44" s="22"/>
      <c r="T44" s="200">
        <v>10272.542123447385</v>
      </c>
      <c r="U44" s="22"/>
      <c r="V44" s="200">
        <v>9292.8899130000009</v>
      </c>
      <c r="W44" s="140"/>
      <c r="X44" s="200">
        <v>6891</v>
      </c>
      <c r="Y44" s="140"/>
      <c r="Z44" s="200">
        <v>11765.270860000001</v>
      </c>
      <c r="AA44" s="140"/>
      <c r="AB44" s="140"/>
      <c r="AC44" s="217">
        <v>8.6419398671795751</v>
      </c>
      <c r="AD44" s="217"/>
      <c r="AE44" s="217">
        <v>8.9901811586649707</v>
      </c>
      <c r="AF44" s="217"/>
      <c r="AG44" s="217">
        <v>8.4599960085953487</v>
      </c>
      <c r="AH44" s="217"/>
      <c r="AI44" s="220">
        <v>4.6192203135586416</v>
      </c>
      <c r="AJ44" s="220"/>
      <c r="AK44" s="220">
        <v>2.6483057840769151</v>
      </c>
      <c r="AL44" s="220"/>
      <c r="AM44" s="220">
        <v>2.1263020549642211</v>
      </c>
      <c r="AN44" s="220"/>
      <c r="AO44" s="220">
        <v>1.2347686961788475</v>
      </c>
      <c r="AP44" s="62"/>
      <c r="AQ44" s="220">
        <v>1.3478433660227092</v>
      </c>
      <c r="AR44" s="62"/>
      <c r="AS44" s="220">
        <v>2.5447118569220577</v>
      </c>
      <c r="AT44" s="62"/>
      <c r="AU44" s="220">
        <f>T44/($T$43-$T$52)*100</f>
        <v>5.1714015300704324</v>
      </c>
      <c r="AV44" s="220"/>
      <c r="AW44" s="220">
        <f>V44/SUM($V$44:$V$51)*100</f>
        <v>5.6070477790001707</v>
      </c>
      <c r="AX44" s="220"/>
      <c r="AY44" s="220">
        <f t="shared" ref="AY44:AY51" si="24">X44/SUM($X$44:$X$51)*100</f>
        <v>5.0725811200753785</v>
      </c>
      <c r="AZ44" s="220"/>
      <c r="BA44" s="220">
        <f>Z44/SUM($Z$44:$Z$51)*100</f>
        <v>7.0875750770547832</v>
      </c>
    </row>
    <row r="45" spans="1:53" s="4" customFormat="1" ht="12">
      <c r="A45" s="337" t="s">
        <v>9</v>
      </c>
      <c r="B45" s="197">
        <v>12429</v>
      </c>
      <c r="C45" s="150"/>
      <c r="D45" s="197">
        <v>10730</v>
      </c>
      <c r="E45" s="150"/>
      <c r="F45" s="197">
        <v>5532.7066470824029</v>
      </c>
      <c r="G45" s="140"/>
      <c r="H45" s="200">
        <v>5305.4158009363064</v>
      </c>
      <c r="I45" s="140"/>
      <c r="J45" s="200">
        <v>8632.9875652943665</v>
      </c>
      <c r="K45" s="140"/>
      <c r="L45" s="200">
        <v>14734.877210614814</v>
      </c>
      <c r="N45" s="200">
        <v>11854.506778246279</v>
      </c>
      <c r="O45" s="22"/>
      <c r="P45" s="200">
        <v>15068.777947782988</v>
      </c>
      <c r="Q45" s="22"/>
      <c r="R45" s="200">
        <v>11200</v>
      </c>
      <c r="S45" s="22"/>
      <c r="T45" s="200">
        <v>6576.8728407450117</v>
      </c>
      <c r="U45" s="22"/>
      <c r="V45" s="200">
        <v>5758.3592869999993</v>
      </c>
      <c r="W45" s="140"/>
      <c r="X45" s="200">
        <v>3613</v>
      </c>
      <c r="Y45" s="140"/>
      <c r="Z45" s="200">
        <v>3795.0120379999998</v>
      </c>
      <c r="AA45" s="140" t="s">
        <v>71</v>
      </c>
      <c r="AB45" s="140"/>
      <c r="AC45" s="217">
        <v>5.9467761382557267</v>
      </c>
      <c r="AD45" s="217"/>
      <c r="AE45" s="217">
        <v>5.5921532656507331</v>
      </c>
      <c r="AF45" s="217"/>
      <c r="AG45" s="217">
        <v>3.9131852772081128</v>
      </c>
      <c r="AH45" s="217"/>
      <c r="AI45" s="220">
        <v>2.8674875768129011</v>
      </c>
      <c r="AJ45" s="220"/>
      <c r="AK45" s="220">
        <v>4.2481309777577243</v>
      </c>
      <c r="AL45" s="220"/>
      <c r="AM45" s="220">
        <v>5.2840826276583828</v>
      </c>
      <c r="AN45" s="220"/>
      <c r="AO45" s="220">
        <v>4.4837822630118627</v>
      </c>
      <c r="AP45" s="62"/>
      <c r="AQ45" s="220">
        <v>7.4378257984741136</v>
      </c>
      <c r="AR45" s="62"/>
      <c r="AS45" s="220">
        <v>6.1823802163833079</v>
      </c>
      <c r="AT45" s="62"/>
      <c r="AU45" s="220">
        <f t="shared" ref="AU45:AU51" si="25">T45/($T$43-$T$52)*100</f>
        <v>3.310928284642884</v>
      </c>
      <c r="AV45" s="22"/>
      <c r="AW45" s="220">
        <f t="shared" ref="AW45:AW50" si="26">V45/SUM($V$44:$V$51)*100</f>
        <v>3.4744192552728834</v>
      </c>
      <c r="AX45" s="220"/>
      <c r="AY45" s="220">
        <f t="shared" si="24"/>
        <v>2.6595901301454568</v>
      </c>
      <c r="AZ45" s="220"/>
      <c r="BA45" s="220">
        <f t="shared" ref="BA45:BA50" si="27">Z45/SUM($Z$44:$Z$51)*100</f>
        <v>2.2861719936341252</v>
      </c>
    </row>
    <row r="46" spans="1:53" s="4" customFormat="1" ht="12">
      <c r="A46" s="337" t="s">
        <v>10</v>
      </c>
      <c r="B46" s="197">
        <v>35864</v>
      </c>
      <c r="C46" s="150"/>
      <c r="D46" s="197">
        <v>42959</v>
      </c>
      <c r="E46" s="150"/>
      <c r="F46" s="197">
        <v>29248.864248770704</v>
      </c>
      <c r="G46" s="140"/>
      <c r="H46" s="200">
        <v>29273.381460188739</v>
      </c>
      <c r="I46" s="140"/>
      <c r="J46" s="200">
        <v>38050.207528705083</v>
      </c>
      <c r="K46" s="140"/>
      <c r="L46" s="200">
        <v>55713.444896463559</v>
      </c>
      <c r="N46" s="200">
        <v>58795.435383113938</v>
      </c>
      <c r="O46" s="22"/>
      <c r="P46" s="200">
        <v>48674.717636706489</v>
      </c>
      <c r="Q46" s="22"/>
      <c r="R46" s="200">
        <v>49065</v>
      </c>
      <c r="S46" s="22"/>
      <c r="T46" s="200">
        <v>53625.908565578167</v>
      </c>
      <c r="U46" s="22"/>
      <c r="V46" s="200">
        <v>50155.248819999993</v>
      </c>
      <c r="W46" s="140"/>
      <c r="X46" s="200">
        <v>39564</v>
      </c>
      <c r="Y46" s="140"/>
      <c r="Z46" s="200">
        <v>45523.770519999998</v>
      </c>
      <c r="AA46" s="140"/>
      <c r="AB46" s="140"/>
      <c r="AC46" s="217">
        <v>17.159480201335857</v>
      </c>
      <c r="AD46" s="217"/>
      <c r="AE46" s="217">
        <v>22.388938689570349</v>
      </c>
      <c r="AF46" s="217"/>
      <c r="AG46" s="217">
        <v>20.687202892585166</v>
      </c>
      <c r="AH46" s="217"/>
      <c r="AI46" s="220">
        <v>15.821767947685133</v>
      </c>
      <c r="AJ46" s="220"/>
      <c r="AK46" s="220">
        <v>18.723792208693002</v>
      </c>
      <c r="AL46" s="220"/>
      <c r="AM46" s="220">
        <v>19.979429899309086</v>
      </c>
      <c r="AN46" s="220"/>
      <c r="AO46" s="220">
        <v>22.238456246921675</v>
      </c>
      <c r="AP46" s="62"/>
      <c r="AQ46" s="220">
        <v>24.02544332568144</v>
      </c>
      <c r="AR46" s="62"/>
      <c r="AS46" s="220">
        <v>27.08379333186134</v>
      </c>
      <c r="AT46" s="62"/>
      <c r="AU46" s="220">
        <f t="shared" si="25"/>
        <v>26.996346403336162</v>
      </c>
      <c r="AV46" s="22"/>
      <c r="AW46" s="220">
        <f t="shared" si="26"/>
        <v>30.2621551674656</v>
      </c>
      <c r="AX46" s="220"/>
      <c r="AY46" s="220">
        <f t="shared" si="24"/>
        <v>29.123726517872917</v>
      </c>
      <c r="AZ46" s="220"/>
      <c r="BA46" s="220">
        <f t="shared" si="27"/>
        <v>27.424200019744653</v>
      </c>
    </row>
    <row r="47" spans="1:53" s="4" customFormat="1" ht="12">
      <c r="A47" s="326" t="s">
        <v>5</v>
      </c>
      <c r="B47" s="197">
        <v>12030</v>
      </c>
      <c r="C47" s="150"/>
      <c r="D47" s="197">
        <v>5666</v>
      </c>
      <c r="E47" s="150"/>
      <c r="F47" s="197">
        <v>2157.5549443417881</v>
      </c>
      <c r="G47" s="178" t="s">
        <v>71</v>
      </c>
      <c r="H47" s="200">
        <v>2623.6991081305669</v>
      </c>
      <c r="I47" s="140"/>
      <c r="J47" s="200">
        <v>4698.599951920376</v>
      </c>
      <c r="K47" s="140"/>
      <c r="L47" s="200">
        <v>9340.9008405737568</v>
      </c>
      <c r="N47" s="200">
        <v>3227.3973447826947</v>
      </c>
      <c r="O47" s="22"/>
      <c r="P47" s="200">
        <v>3439.3011578071605</v>
      </c>
      <c r="Q47" s="22"/>
      <c r="R47" s="200">
        <v>3371</v>
      </c>
      <c r="S47" s="22"/>
      <c r="T47" s="200">
        <v>3952.4327438631631</v>
      </c>
      <c r="U47" s="22"/>
      <c r="V47" s="200">
        <v>17051.319832000001</v>
      </c>
      <c r="W47" s="140"/>
      <c r="X47" s="200">
        <v>11614</v>
      </c>
      <c r="Y47" s="140"/>
      <c r="Z47" s="200">
        <v>36765.197789999998</v>
      </c>
      <c r="AA47" s="140"/>
      <c r="AB47" s="140"/>
      <c r="AC47" s="217">
        <v>5.7558707010392149</v>
      </c>
      <c r="AD47" s="217"/>
      <c r="AE47" s="217">
        <v>2.952948779420042</v>
      </c>
      <c r="AF47" s="217"/>
      <c r="AG47" s="217">
        <v>1.5260003433252889</v>
      </c>
      <c r="AH47" s="217"/>
      <c r="AI47" s="220">
        <v>1.4180650264078727</v>
      </c>
      <c r="AJ47" s="220"/>
      <c r="AK47" s="220">
        <v>2.3120927554774369</v>
      </c>
      <c r="AL47" s="220"/>
      <c r="AM47" s="220">
        <v>3.3497457191430442</v>
      </c>
      <c r="AN47" s="220"/>
      <c r="AO47" s="220">
        <v>1.2207126994758879</v>
      </c>
      <c r="AP47" s="62"/>
      <c r="AQ47" s="220">
        <v>1.6976109787339198</v>
      </c>
      <c r="AR47" s="62"/>
      <c r="AS47" s="220">
        <v>1.8607860454846545</v>
      </c>
      <c r="AT47" s="62"/>
      <c r="AU47" s="220">
        <f t="shared" si="25"/>
        <v>1.9897330664101538</v>
      </c>
      <c r="AV47" s="22"/>
      <c r="AW47" s="220">
        <f t="shared" si="26"/>
        <v>10.288248961099812</v>
      </c>
      <c r="AX47" s="220"/>
      <c r="AY47" s="220">
        <f t="shared" si="24"/>
        <v>8.5492609386961895</v>
      </c>
      <c r="AZ47" s="220"/>
      <c r="BA47" s="220">
        <f t="shared" si="27"/>
        <v>22.147904851498978</v>
      </c>
    </row>
    <row r="48" spans="1:53" s="4" customFormat="1" ht="12">
      <c r="A48" s="337" t="s">
        <v>6</v>
      </c>
      <c r="B48" s="197">
        <v>91277</v>
      </c>
      <c r="C48" s="150"/>
      <c r="D48" s="197">
        <v>86803</v>
      </c>
      <c r="E48" s="150"/>
      <c r="F48" s="197">
        <v>70828.963833325543</v>
      </c>
      <c r="G48" s="140"/>
      <c r="H48" s="200">
        <v>89716.761428621539</v>
      </c>
      <c r="I48" s="140"/>
      <c r="J48" s="200">
        <v>102000.80783992719</v>
      </c>
      <c r="K48" s="140"/>
      <c r="L48" s="200">
        <v>120990.7442056596</v>
      </c>
      <c r="N48" s="200">
        <v>132033.90832894485</v>
      </c>
      <c r="O48" s="22"/>
      <c r="P48" s="200">
        <v>99338.544305603151</v>
      </c>
      <c r="Q48" s="22"/>
      <c r="R48" s="200">
        <v>78859</v>
      </c>
      <c r="S48" s="22"/>
      <c r="T48" s="200">
        <v>81817.436509879932</v>
      </c>
      <c r="U48" s="22"/>
      <c r="V48" s="200">
        <v>44779.10770000003</v>
      </c>
      <c r="W48" s="140"/>
      <c r="X48" s="200">
        <v>38443</v>
      </c>
      <c r="Y48" s="140"/>
      <c r="Z48" s="200">
        <v>30372.382949999999</v>
      </c>
      <c r="AA48" s="140"/>
      <c r="AB48" s="140"/>
      <c r="AC48" s="217">
        <v>43.672369906796042</v>
      </c>
      <c r="AD48" s="217"/>
      <c r="AE48" s="217">
        <v>45.239112760324375</v>
      </c>
      <c r="AF48" s="217"/>
      <c r="AG48" s="217">
        <v>50.096069817588393</v>
      </c>
      <c r="AH48" s="217"/>
      <c r="AI48" s="220">
        <v>48.490393303962577</v>
      </c>
      <c r="AJ48" s="220"/>
      <c r="AK48" s="220">
        <v>50.192681069422171</v>
      </c>
      <c r="AL48" s="220"/>
      <c r="AM48" s="220">
        <v>43.388559024029298</v>
      </c>
      <c r="AN48" s="220"/>
      <c r="AO48" s="220">
        <v>49.939766145971824</v>
      </c>
      <c r="AP48" s="62"/>
      <c r="AQ48" s="220">
        <v>49.032694633859471</v>
      </c>
      <c r="AR48" s="62"/>
      <c r="AS48" s="220">
        <v>43.530028703908144</v>
      </c>
      <c r="AT48" s="62"/>
      <c r="AU48" s="220">
        <f t="shared" si="25"/>
        <v>41.188520939512181</v>
      </c>
      <c r="AV48" s="22"/>
      <c r="AW48" s="220">
        <f t="shared" si="26"/>
        <v>27.018354755677887</v>
      </c>
      <c r="AX48" s="220"/>
      <c r="AY48" s="220">
        <f t="shared" si="24"/>
        <v>28.298539544196455</v>
      </c>
      <c r="AZ48" s="220"/>
      <c r="BA48" s="220">
        <f t="shared" si="27"/>
        <v>18.296777608329844</v>
      </c>
    </row>
    <row r="49" spans="1:54" s="4" customFormat="1" ht="12">
      <c r="A49" s="337" t="s">
        <v>7</v>
      </c>
      <c r="B49" s="197">
        <v>12046</v>
      </c>
      <c r="C49" s="150"/>
      <c r="D49" s="197">
        <v>12990</v>
      </c>
      <c r="E49" s="150"/>
      <c r="F49" s="197">
        <v>9933.3482269014858</v>
      </c>
      <c r="G49" s="140"/>
      <c r="H49" s="200">
        <v>13924.232992784535</v>
      </c>
      <c r="I49" s="140"/>
      <c r="J49" s="200">
        <v>15808.01913857109</v>
      </c>
      <c r="K49" s="140"/>
      <c r="L49" s="200">
        <v>29167.719489783154</v>
      </c>
      <c r="N49" s="200">
        <v>21567.969395613589</v>
      </c>
      <c r="O49" s="22"/>
      <c r="P49" s="200">
        <v>10992.332868627174</v>
      </c>
      <c r="Q49" s="22"/>
      <c r="R49" s="200">
        <v>16845</v>
      </c>
      <c r="S49" s="22"/>
      <c r="T49" s="200">
        <v>10028.028651084462</v>
      </c>
      <c r="U49" s="22"/>
      <c r="V49" s="200">
        <v>8804.350535000005</v>
      </c>
      <c r="W49" s="140"/>
      <c r="X49" s="200">
        <v>12558</v>
      </c>
      <c r="Y49" s="140"/>
      <c r="Z49" s="200">
        <v>11810.59172</v>
      </c>
      <c r="AA49" s="140"/>
      <c r="AB49" s="140"/>
      <c r="AC49" s="217">
        <v>5.7635260569175708</v>
      </c>
      <c r="AD49" s="217"/>
      <c r="AE49" s="217">
        <v>6.7699972899164047</v>
      </c>
      <c r="AF49" s="217"/>
      <c r="AG49" s="217">
        <v>7.0256810119130959</v>
      </c>
      <c r="AH49" s="217"/>
      <c r="AI49" s="220">
        <v>7.5258126076398213</v>
      </c>
      <c r="AJ49" s="220"/>
      <c r="AK49" s="220">
        <v>7.7788292050274697</v>
      </c>
      <c r="AL49" s="220"/>
      <c r="AM49" s="220">
        <v>10.45985233818892</v>
      </c>
      <c r="AN49" s="220"/>
      <c r="AO49" s="220">
        <v>8.1577479716571801</v>
      </c>
      <c r="AP49" s="62"/>
      <c r="AQ49" s="220">
        <v>5.4257257807504597</v>
      </c>
      <c r="AR49" s="62"/>
      <c r="AS49" s="220">
        <v>9.298410245087215</v>
      </c>
      <c r="AT49" s="62"/>
      <c r="AU49" s="220">
        <f t="shared" si="25"/>
        <v>5.0483085965097851</v>
      </c>
      <c r="AV49" s="22"/>
      <c r="AW49" s="220">
        <f t="shared" si="26"/>
        <v>5.3122779431349052</v>
      </c>
      <c r="AX49" s="220"/>
      <c r="AY49" s="220">
        <f t="shared" si="24"/>
        <v>9.244155232318473</v>
      </c>
      <c r="AZ49" s="220"/>
      <c r="BA49" s="220">
        <f t="shared" si="27"/>
        <v>7.1148770407434183</v>
      </c>
    </row>
    <row r="50" spans="1:54" s="4" customFormat="1" ht="12">
      <c r="A50" s="337" t="s">
        <v>126</v>
      </c>
      <c r="B50" s="197">
        <v>22376</v>
      </c>
      <c r="C50" s="150"/>
      <c r="D50" s="197">
        <v>11925</v>
      </c>
      <c r="E50" s="150"/>
      <c r="F50" s="197">
        <v>8750.3088547877596</v>
      </c>
      <c r="G50" s="140"/>
      <c r="H50" s="200">
        <v>34151.3239247858</v>
      </c>
      <c r="I50" s="140"/>
      <c r="J50" s="200">
        <v>27657.970983426058</v>
      </c>
      <c r="K50" s="140"/>
      <c r="L50" s="200">
        <v>40037.319841369324</v>
      </c>
      <c r="N50" s="200">
        <v>32167.862047415656</v>
      </c>
      <c r="O50" s="22"/>
      <c r="P50" s="200">
        <v>20567.570528039378</v>
      </c>
      <c r="Q50" s="22"/>
      <c r="R50" s="200">
        <v>15691</v>
      </c>
      <c r="S50" s="22"/>
      <c r="T50" s="200">
        <v>25877.337581563512</v>
      </c>
      <c r="U50" s="22"/>
      <c r="V50" s="200">
        <v>25880.722378999992</v>
      </c>
      <c r="W50" s="140"/>
      <c r="X50" s="200">
        <v>21100</v>
      </c>
      <c r="Y50" s="140"/>
      <c r="Z50" s="200">
        <v>21233.904869999998</v>
      </c>
      <c r="AA50" s="140"/>
      <c r="AB50" s="140"/>
      <c r="AC50" s="217">
        <v>10.706015195881418</v>
      </c>
      <c r="AD50" s="217"/>
      <c r="AE50" s="217">
        <v>6.214951322729263</v>
      </c>
      <c r="AF50" s="217"/>
      <c r="AG50" s="217">
        <v>6.1889382477265578</v>
      </c>
      <c r="AH50" s="217"/>
      <c r="AI50" s="220">
        <v>18.458213410672535</v>
      </c>
      <c r="AJ50" s="220"/>
      <c r="AK50" s="220">
        <v>13.6099678619901</v>
      </c>
      <c r="AL50" s="220"/>
      <c r="AM50" s="220">
        <v>14.357805851234136</v>
      </c>
      <c r="AN50" s="220"/>
      <c r="AO50" s="220">
        <v>12.166992012851358</v>
      </c>
      <c r="AP50" s="62"/>
      <c r="AQ50" s="220">
        <v>10.151984933051203</v>
      </c>
      <c r="AR50" s="62"/>
      <c r="AS50" s="220">
        <v>8.6614042835062932</v>
      </c>
      <c r="AT50" s="62"/>
      <c r="AU50" s="220">
        <f t="shared" si="25"/>
        <v>13.027165190006249</v>
      </c>
      <c r="AV50" s="22"/>
      <c r="AW50" s="220">
        <f t="shared" si="26"/>
        <v>15.615642528067461</v>
      </c>
      <c r="AX50" s="220"/>
      <c r="AY50" s="220">
        <f t="shared" si="24"/>
        <v>15.532065249396384</v>
      </c>
      <c r="AZ50" s="220"/>
      <c r="BA50" s="220">
        <f t="shared" si="27"/>
        <v>12.791621777007196</v>
      </c>
    </row>
    <row r="51" spans="1:54" s="4" customFormat="1" ht="24">
      <c r="A51" s="337" t="s">
        <v>113</v>
      </c>
      <c r="B51" s="197">
        <v>4920</v>
      </c>
      <c r="C51" s="150"/>
      <c r="D51" s="197">
        <v>3553</v>
      </c>
      <c r="E51" s="150" t="s">
        <v>71</v>
      </c>
      <c r="F51" s="197">
        <v>2973.2491699855937</v>
      </c>
      <c r="G51" s="178" t="s">
        <v>71</v>
      </c>
      <c r="H51" s="200">
        <v>1478.3807557280691</v>
      </c>
      <c r="I51" s="140" t="s">
        <v>71</v>
      </c>
      <c r="J51" s="200">
        <v>988.04857094442764</v>
      </c>
      <c r="K51" s="140" t="s">
        <v>71</v>
      </c>
      <c r="L51" s="200">
        <v>2939.741856950538</v>
      </c>
      <c r="M51" s="178" t="s">
        <v>71</v>
      </c>
      <c r="N51" s="200">
        <v>1474.6780392748919</v>
      </c>
      <c r="O51" s="178" t="s">
        <v>71</v>
      </c>
      <c r="P51" s="200">
        <v>1784.614566582128</v>
      </c>
      <c r="Q51" s="178" t="s">
        <v>71</v>
      </c>
      <c r="R51" s="200">
        <v>1519</v>
      </c>
      <c r="S51" s="178" t="s">
        <v>71</v>
      </c>
      <c r="T51" s="200">
        <v>6490.7969821121706</v>
      </c>
      <c r="U51" s="178"/>
      <c r="V51" s="200">
        <v>4013.880365</v>
      </c>
      <c r="W51" s="178" t="s">
        <v>71</v>
      </c>
      <c r="X51" s="200">
        <v>2065</v>
      </c>
      <c r="Y51" s="178" t="s">
        <v>71</v>
      </c>
      <c r="Z51" s="200">
        <v>4732.40517</v>
      </c>
      <c r="AA51" s="178"/>
      <c r="AB51" s="178"/>
      <c r="AC51" s="217">
        <v>2.3540219325945912</v>
      </c>
      <c r="AD51" s="217"/>
      <c r="AE51" s="217">
        <v>1.8517167337238634</v>
      </c>
      <c r="AF51" s="217"/>
      <c r="AG51" s="217">
        <v>2.1029264010580353</v>
      </c>
      <c r="AH51" s="217"/>
      <c r="AI51" s="220">
        <v>0.7990398132605101</v>
      </c>
      <c r="AJ51" s="220"/>
      <c r="AK51" s="220">
        <v>0.48620013755517921</v>
      </c>
      <c r="AL51" s="220"/>
      <c r="AM51" s="220">
        <v>1.054222485472913</v>
      </c>
      <c r="AN51" s="220"/>
      <c r="AO51" s="220">
        <v>0.55777396393138257</v>
      </c>
      <c r="AP51" s="62"/>
      <c r="AQ51" s="220">
        <v>0.88087118342666615</v>
      </c>
      <c r="AR51" s="62"/>
      <c r="AS51" s="220">
        <v>0.83848531684698613</v>
      </c>
      <c r="AT51" s="62"/>
      <c r="AU51" s="220">
        <f t="shared" si="25"/>
        <v>3.267595989512162</v>
      </c>
      <c r="AV51" s="178"/>
      <c r="AW51" s="220">
        <f>V51/SUM($V$44:$V$51)*100</f>
        <v>2.4218536102812913</v>
      </c>
      <c r="AX51" s="220"/>
      <c r="AY51" s="220">
        <f t="shared" si="24"/>
        <v>1.5200812672987456</v>
      </c>
      <c r="AZ51" s="220"/>
      <c r="BA51" s="220">
        <f>Z51/SUM($Z$44:$Z$51)*100</f>
        <v>2.8508716319869918</v>
      </c>
    </row>
    <row r="52" spans="1:54" s="4" customFormat="1" ht="13.5">
      <c r="A52" s="143" t="s">
        <v>129</v>
      </c>
      <c r="B52" s="197">
        <v>2497</v>
      </c>
      <c r="C52" s="150" t="s">
        <v>71</v>
      </c>
      <c r="D52" s="197">
        <v>637</v>
      </c>
      <c r="E52" s="150" t="s">
        <v>71</v>
      </c>
      <c r="F52" s="197">
        <v>1834.4191135511212</v>
      </c>
      <c r="G52" s="178" t="s">
        <v>71</v>
      </c>
      <c r="H52" s="200">
        <v>586.20190396707233</v>
      </c>
      <c r="I52" s="150" t="s">
        <v>71</v>
      </c>
      <c r="J52" s="200">
        <v>120.98160914355662</v>
      </c>
      <c r="K52" s="150" t="s">
        <v>71</v>
      </c>
      <c r="L52" s="200">
        <v>0</v>
      </c>
      <c r="M52" s="150"/>
      <c r="N52" s="200">
        <v>25.930439999999997</v>
      </c>
      <c r="O52" s="178" t="s">
        <v>71</v>
      </c>
      <c r="P52" s="200">
        <v>7.1216599999999994</v>
      </c>
      <c r="Q52" s="178" t="s">
        <v>71</v>
      </c>
      <c r="R52" s="200">
        <v>77</v>
      </c>
      <c r="S52" s="178" t="s">
        <v>71</v>
      </c>
      <c r="T52" s="200">
        <v>47.817361679355812</v>
      </c>
      <c r="U52" s="178" t="s">
        <v>71</v>
      </c>
      <c r="V52" s="200">
        <v>850.044625</v>
      </c>
      <c r="W52" s="178" t="s">
        <v>71</v>
      </c>
      <c r="X52" s="200">
        <v>1815</v>
      </c>
      <c r="Y52" s="178" t="s">
        <v>71</v>
      </c>
      <c r="Z52" s="200">
        <v>1024.3936670000001</v>
      </c>
      <c r="AA52" s="178" t="s">
        <v>71</v>
      </c>
      <c r="AB52" s="178"/>
      <c r="AC52" s="216" t="s">
        <v>80</v>
      </c>
      <c r="AD52" s="217"/>
      <c r="AE52" s="216" t="s">
        <v>80</v>
      </c>
      <c r="AF52" s="217"/>
      <c r="AG52" s="216" t="s">
        <v>80</v>
      </c>
      <c r="AH52" s="216"/>
      <c r="AI52" s="223" t="s">
        <v>80</v>
      </c>
      <c r="AJ52" s="223"/>
      <c r="AK52" s="223" t="s">
        <v>80</v>
      </c>
      <c r="AL52" s="223"/>
      <c r="AM52" s="223">
        <v>0</v>
      </c>
      <c r="AN52" s="223"/>
      <c r="AO52" s="223" t="s">
        <v>80</v>
      </c>
      <c r="AP52" s="62"/>
      <c r="AQ52" s="223" t="s">
        <v>80</v>
      </c>
      <c r="AR52" s="62"/>
      <c r="AS52" s="216" t="s">
        <v>80</v>
      </c>
      <c r="AT52" s="62"/>
      <c r="AU52" s="216" t="s">
        <v>80</v>
      </c>
      <c r="AV52" s="178"/>
      <c r="AW52" s="216" t="s">
        <v>80</v>
      </c>
      <c r="AX52" s="216"/>
      <c r="AY52" s="216" t="s">
        <v>80</v>
      </c>
      <c r="AZ52" s="216"/>
      <c r="BA52" s="216" t="s">
        <v>80</v>
      </c>
    </row>
    <row r="53" spans="1:54" ht="6.6" customHeight="1" thickBot="1">
      <c r="A53" s="158"/>
      <c r="B53" s="42"/>
      <c r="C53" s="192"/>
      <c r="D53" s="159"/>
      <c r="E53" s="192"/>
      <c r="F53" s="192"/>
      <c r="G53" s="192"/>
      <c r="H53" s="159"/>
      <c r="I53" s="192"/>
      <c r="J53" s="159"/>
      <c r="K53" s="192"/>
      <c r="L53" s="192"/>
      <c r="M53" s="192"/>
      <c r="N53" s="192"/>
      <c r="O53" s="192"/>
      <c r="P53" s="192"/>
      <c r="Q53" s="192"/>
      <c r="R53" s="192"/>
      <c r="S53" s="192"/>
      <c r="T53" s="192"/>
      <c r="U53" s="192"/>
      <c r="V53" s="192"/>
      <c r="W53" s="192"/>
      <c r="X53" s="192"/>
      <c r="Y53" s="192"/>
      <c r="Z53" s="192"/>
      <c r="AA53" s="192"/>
      <c r="AB53" s="192"/>
      <c r="AC53" s="42"/>
      <c r="AD53" s="159"/>
      <c r="AE53" s="159"/>
      <c r="AF53" s="159"/>
      <c r="AG53" s="159"/>
      <c r="AH53" s="159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192"/>
      <c r="AV53" s="192"/>
      <c r="AW53" s="192"/>
      <c r="AX53" s="192"/>
      <c r="AY53" s="192"/>
      <c r="AZ53" s="192"/>
      <c r="BA53" s="192"/>
      <c r="BB53" s="192"/>
    </row>
    <row r="54" spans="1:54" ht="6.6" customHeight="1">
      <c r="A54" s="23"/>
      <c r="B54" s="8"/>
      <c r="C54" s="185"/>
      <c r="D54" s="102"/>
      <c r="E54" s="185"/>
      <c r="F54" s="185"/>
      <c r="G54" s="185"/>
      <c r="H54" s="102"/>
      <c r="I54" s="185"/>
      <c r="J54" s="102"/>
      <c r="K54" s="185"/>
      <c r="L54" s="185"/>
      <c r="M54" s="185"/>
      <c r="N54" s="185"/>
      <c r="O54" s="185"/>
      <c r="P54" s="185"/>
      <c r="Q54" s="185"/>
      <c r="R54" s="185"/>
      <c r="S54" s="185"/>
      <c r="T54" s="185"/>
      <c r="U54" s="185"/>
      <c r="V54" s="185"/>
      <c r="W54" s="185"/>
      <c r="X54" s="185"/>
      <c r="Y54" s="185"/>
      <c r="Z54" s="185"/>
      <c r="AA54" s="185"/>
      <c r="AB54" s="185"/>
      <c r="AC54" s="8"/>
      <c r="AD54" s="102"/>
      <c r="AE54" s="102"/>
      <c r="AF54" s="102"/>
      <c r="AG54" s="102"/>
      <c r="AH54" s="102"/>
      <c r="AI54" s="153"/>
      <c r="AJ54" s="153"/>
      <c r="AK54" s="153"/>
      <c r="AL54" s="153"/>
      <c r="AM54" s="153"/>
      <c r="AN54" s="153"/>
      <c r="AO54" s="153"/>
      <c r="AQ54" s="153"/>
      <c r="AS54" s="153"/>
      <c r="AU54" s="185"/>
      <c r="AV54" s="185"/>
      <c r="AW54" s="185"/>
      <c r="AX54" s="185"/>
    </row>
    <row r="55" spans="1:54" s="103" customFormat="1" ht="11.25">
      <c r="A55" s="26" t="s">
        <v>172</v>
      </c>
      <c r="C55" s="171"/>
      <c r="E55" s="171"/>
      <c r="F55" s="171"/>
      <c r="G55" s="171"/>
      <c r="I55" s="171"/>
      <c r="K55" s="171"/>
      <c r="L55" s="171"/>
      <c r="M55" s="171"/>
      <c r="N55" s="171"/>
      <c r="O55" s="171"/>
      <c r="P55" s="171"/>
      <c r="Q55" s="171"/>
      <c r="R55" s="171"/>
      <c r="S55" s="171"/>
      <c r="T55" s="171"/>
      <c r="U55" s="171"/>
      <c r="V55" s="171"/>
      <c r="AU55" s="171"/>
      <c r="AV55" s="171"/>
      <c r="AW55" s="171"/>
      <c r="AX55" s="171"/>
    </row>
    <row r="56" spans="1:54" s="103" customFormat="1" ht="11.25">
      <c r="A56" s="27" t="s">
        <v>100</v>
      </c>
      <c r="C56" s="171"/>
      <c r="E56" s="171"/>
      <c r="F56" s="171"/>
      <c r="G56" s="171"/>
      <c r="H56" s="121"/>
      <c r="I56" s="171"/>
      <c r="J56" s="121"/>
      <c r="K56" s="171"/>
      <c r="L56" s="171"/>
      <c r="M56" s="171"/>
      <c r="N56" s="171"/>
      <c r="O56" s="171"/>
      <c r="P56" s="171"/>
      <c r="Q56" s="171"/>
      <c r="R56" s="171"/>
      <c r="S56" s="171"/>
      <c r="T56" s="171"/>
      <c r="U56" s="171"/>
      <c r="V56" s="171"/>
      <c r="W56" s="121"/>
      <c r="X56" s="121"/>
      <c r="Y56" s="121"/>
      <c r="Z56" s="121"/>
      <c r="AA56" s="121"/>
      <c r="AB56" s="121"/>
      <c r="AG56" s="121"/>
      <c r="AH56" s="121"/>
      <c r="AU56" s="171"/>
      <c r="AV56" s="171"/>
      <c r="AW56" s="171"/>
      <c r="AX56" s="171"/>
    </row>
    <row r="57" spans="1:54" s="103" customFormat="1" ht="11.25">
      <c r="A57" s="27" t="s">
        <v>165</v>
      </c>
      <c r="C57" s="171"/>
      <c r="E57" s="171"/>
      <c r="F57" s="171"/>
      <c r="G57" s="171"/>
      <c r="H57" s="121"/>
      <c r="I57" s="171"/>
      <c r="J57" s="12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21"/>
      <c r="X57" s="121"/>
      <c r="Y57" s="121"/>
      <c r="Z57" s="121"/>
      <c r="AA57" s="121"/>
      <c r="AB57" s="121"/>
      <c r="AG57" s="121"/>
      <c r="AH57" s="121"/>
      <c r="AU57" s="171"/>
      <c r="AV57" s="171"/>
      <c r="AW57" s="171"/>
      <c r="AX57" s="171"/>
    </row>
    <row r="58" spans="1:54" s="103" customFormat="1" ht="11.25" customHeight="1">
      <c r="A58" s="504" t="s">
        <v>157</v>
      </c>
      <c r="B58" s="504"/>
      <c r="C58" s="504"/>
      <c r="D58" s="504"/>
      <c r="E58" s="504"/>
      <c r="F58" s="504"/>
      <c r="G58" s="504"/>
      <c r="H58" s="504"/>
      <c r="I58" s="504"/>
      <c r="J58" s="504"/>
      <c r="K58" s="504"/>
      <c r="L58" s="504"/>
      <c r="M58" s="504"/>
      <c r="N58" s="504"/>
      <c r="O58" s="504"/>
      <c r="P58" s="504"/>
      <c r="Q58" s="504"/>
      <c r="R58" s="504"/>
      <c r="S58" s="504"/>
      <c r="T58" s="504"/>
      <c r="U58" s="504"/>
      <c r="V58" s="504"/>
      <c r="W58" s="504"/>
      <c r="X58" s="504"/>
      <c r="Y58" s="504"/>
      <c r="Z58" s="504"/>
      <c r="AA58" s="504"/>
      <c r="AB58" s="504"/>
      <c r="AC58" s="504"/>
      <c r="AD58" s="504"/>
      <c r="AE58" s="504"/>
      <c r="AF58" s="504"/>
      <c r="AG58" s="504"/>
      <c r="AH58" s="504"/>
      <c r="AI58" s="504"/>
      <c r="AJ58" s="504"/>
      <c r="AK58" s="504"/>
      <c r="AL58" s="504"/>
      <c r="AM58" s="504"/>
      <c r="AN58" s="504"/>
      <c r="AO58" s="504"/>
      <c r="AP58" s="504"/>
      <c r="AQ58" s="434"/>
      <c r="AR58" s="434"/>
      <c r="AS58" s="434"/>
      <c r="AT58" s="434"/>
    </row>
    <row r="59" spans="1:54" s="103" customFormat="1" ht="11.25">
      <c r="A59" s="104" t="s">
        <v>79</v>
      </c>
      <c r="B59" s="120"/>
      <c r="C59" s="181"/>
      <c r="D59" s="120"/>
      <c r="E59" s="181"/>
      <c r="F59" s="181"/>
      <c r="G59" s="181"/>
      <c r="H59" s="120"/>
      <c r="I59" s="181"/>
      <c r="J59" s="120"/>
      <c r="K59" s="181"/>
      <c r="L59" s="181"/>
      <c r="M59" s="181"/>
      <c r="N59" s="181"/>
      <c r="O59" s="181"/>
      <c r="P59" s="181"/>
      <c r="Q59" s="181"/>
      <c r="R59" s="181"/>
      <c r="S59" s="181"/>
      <c r="T59" s="181"/>
      <c r="U59" s="181"/>
      <c r="V59" s="181"/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  <c r="AU59" s="181"/>
      <c r="AV59" s="181"/>
      <c r="AW59" s="181"/>
      <c r="AX59" s="181"/>
    </row>
    <row r="60" spans="1:54" s="103" customFormat="1" ht="11.25">
      <c r="A60" s="103" t="s">
        <v>124</v>
      </c>
      <c r="B60" s="105"/>
      <c r="C60" s="172"/>
      <c r="D60" s="105"/>
      <c r="E60" s="172"/>
      <c r="F60" s="172"/>
      <c r="G60" s="172"/>
      <c r="H60" s="106"/>
      <c r="I60" s="172"/>
      <c r="J60" s="106"/>
      <c r="K60" s="172"/>
      <c r="L60" s="172"/>
      <c r="M60" s="172"/>
      <c r="N60" s="172"/>
      <c r="O60" s="172"/>
      <c r="P60" s="172"/>
      <c r="Q60" s="172"/>
      <c r="R60" s="172"/>
      <c r="S60" s="172"/>
      <c r="T60" s="172"/>
      <c r="U60" s="172"/>
      <c r="V60" s="172"/>
      <c r="W60" s="106"/>
      <c r="X60" s="106"/>
      <c r="Y60" s="106"/>
      <c r="Z60" s="106"/>
      <c r="AA60" s="106"/>
      <c r="AB60" s="106"/>
      <c r="AU60" s="172"/>
      <c r="AV60" s="172"/>
      <c r="AW60" s="172"/>
      <c r="AX60" s="172"/>
    </row>
    <row r="61" spans="1:54" s="103" customFormat="1" ht="11.25">
      <c r="A61" s="103" t="s">
        <v>177</v>
      </c>
      <c r="C61" s="271"/>
      <c r="E61" s="299"/>
      <c r="F61" s="171"/>
      <c r="G61" s="299"/>
      <c r="I61" s="299"/>
      <c r="K61" s="299"/>
      <c r="L61" s="299"/>
      <c r="M61" s="299"/>
      <c r="N61" s="299"/>
      <c r="O61" s="299"/>
      <c r="P61" s="299"/>
      <c r="Q61" s="299"/>
      <c r="R61" s="299"/>
      <c r="S61" s="299"/>
      <c r="T61" s="299"/>
      <c r="U61" s="299"/>
      <c r="V61" s="299"/>
      <c r="W61" s="299"/>
      <c r="X61" s="299"/>
      <c r="Y61" s="299"/>
      <c r="Z61" s="299"/>
      <c r="AA61" s="299"/>
      <c r="AB61" s="299"/>
      <c r="AU61" s="299"/>
      <c r="AV61" s="299"/>
      <c r="AW61" s="299"/>
      <c r="AX61" s="299"/>
    </row>
    <row r="62" spans="1:54" s="103" customFormat="1" ht="11.25">
      <c r="C62" s="171"/>
      <c r="E62" s="171"/>
      <c r="F62" s="171"/>
      <c r="G62" s="171"/>
      <c r="I62" s="171"/>
      <c r="K62" s="171"/>
      <c r="L62" s="171"/>
      <c r="M62" s="171"/>
      <c r="N62" s="171"/>
      <c r="O62" s="171"/>
      <c r="P62" s="171"/>
      <c r="Q62" s="171"/>
      <c r="R62" s="171"/>
      <c r="S62" s="171"/>
      <c r="T62" s="171"/>
      <c r="U62" s="171"/>
      <c r="V62" s="171"/>
      <c r="W62" s="171"/>
      <c r="X62" s="171"/>
      <c r="Y62" s="171"/>
      <c r="Z62" s="171"/>
      <c r="AA62" s="171"/>
      <c r="AB62" s="171"/>
      <c r="AU62" s="171"/>
      <c r="AV62" s="171"/>
      <c r="AW62" s="171"/>
      <c r="AX62" s="171"/>
    </row>
  </sheetData>
  <mergeCells count="31">
    <mergeCell ref="A58:AP58"/>
    <mergeCell ref="A4:A10"/>
    <mergeCell ref="B10:C10"/>
    <mergeCell ref="D10:E10"/>
    <mergeCell ref="AG10:AH10"/>
    <mergeCell ref="F10:G10"/>
    <mergeCell ref="H10:I10"/>
    <mergeCell ref="AC10:AD10"/>
    <mergeCell ref="AE10:AF10"/>
    <mergeCell ref="AI10:AJ10"/>
    <mergeCell ref="J10:K10"/>
    <mergeCell ref="N10:O10"/>
    <mergeCell ref="AM10:AN10"/>
    <mergeCell ref="L10:M10"/>
    <mergeCell ref="AK10:AL10"/>
    <mergeCell ref="AO10:AP10"/>
    <mergeCell ref="BA10:BB10"/>
    <mergeCell ref="A1:BB1"/>
    <mergeCell ref="AC7:BB7"/>
    <mergeCell ref="B4:BB4"/>
    <mergeCell ref="AS10:AT10"/>
    <mergeCell ref="R10:S10"/>
    <mergeCell ref="P10:Q10"/>
    <mergeCell ref="AQ10:AR10"/>
    <mergeCell ref="V10:W10"/>
    <mergeCell ref="T10:U10"/>
    <mergeCell ref="X10:Y10"/>
    <mergeCell ref="AW10:AX10"/>
    <mergeCell ref="Z10:AA10"/>
    <mergeCell ref="B7:AA7"/>
    <mergeCell ref="AY10:AZ10"/>
  </mergeCells>
  <phoneticPr fontId="8" type="noConversion"/>
  <printOptions horizontalCentered="1"/>
  <pageMargins left="0.78740157480314965" right="0.78740157480314965" top="0.78740157480314965" bottom="0.78740157480314965" header="0.39370078740157483" footer="0.39370078740157483"/>
  <pageSetup scale="5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BB165"/>
  <sheetViews>
    <sheetView showGridLines="0" zoomScaleNormal="100" workbookViewId="0">
      <pane xSplit="1" ySplit="11" topLeftCell="B12" activePane="bottomRight" state="frozen"/>
      <selection activeCell="B13" sqref="B13"/>
      <selection pane="topRight" activeCell="B13" sqref="B13"/>
      <selection pane="bottomLeft" activeCell="B13" sqref="B13"/>
      <selection pane="bottomRight" sqref="A1:BB1"/>
    </sheetView>
  </sheetViews>
  <sheetFormatPr defaultColWidth="11.42578125" defaultRowHeight="12.75"/>
  <cols>
    <col min="1" max="1" width="30.7109375" style="2" customWidth="1"/>
    <col min="2" max="2" width="8.7109375" style="2" customWidth="1"/>
    <col min="3" max="3" width="2.7109375" style="169" customWidth="1"/>
    <col min="4" max="4" width="8.7109375" style="2" customWidth="1"/>
    <col min="5" max="5" width="2.7109375" style="169" customWidth="1"/>
    <col min="6" max="6" width="8.7109375" style="169" customWidth="1"/>
    <col min="7" max="7" width="2.7109375" style="169" customWidth="1"/>
    <col min="8" max="8" width="8.7109375" style="58" customWidth="1"/>
    <col min="9" max="9" width="2.7109375" style="169" customWidth="1"/>
    <col min="10" max="10" width="8.7109375" style="58" customWidth="1"/>
    <col min="11" max="11" width="2.7109375" style="169" customWidth="1"/>
    <col min="12" max="12" width="8.7109375" style="169" customWidth="1"/>
    <col min="13" max="13" width="2.7109375" style="169" customWidth="1"/>
    <col min="14" max="14" width="8.7109375" style="169" customWidth="1"/>
    <col min="15" max="15" width="2.7109375" style="169" customWidth="1"/>
    <col min="16" max="16" width="8.7109375" style="169" customWidth="1"/>
    <col min="17" max="17" width="2.7109375" style="169" customWidth="1"/>
    <col min="18" max="18" width="8.7109375" style="169" customWidth="1"/>
    <col min="19" max="19" width="2.7109375" style="169" customWidth="1"/>
    <col min="20" max="20" width="8.7109375" style="169" customWidth="1"/>
    <col min="21" max="21" width="2.7109375" style="169" customWidth="1"/>
    <col min="22" max="22" width="8.7109375" style="169" customWidth="1"/>
    <col min="23" max="23" width="2.7109375" style="169" customWidth="1"/>
    <col min="24" max="24" width="8.7109375" style="169" customWidth="1"/>
    <col min="25" max="25" width="2.7109375" style="169" customWidth="1"/>
    <col min="26" max="26" width="8.7109375" style="169" customWidth="1"/>
    <col min="27" max="27" width="2.7109375" style="169" customWidth="1"/>
    <col min="28" max="28" width="1.7109375" style="169" customWidth="1"/>
    <col min="29" max="29" width="8.7109375" style="2" customWidth="1"/>
    <col min="30" max="30" width="2.7109375" style="2" customWidth="1"/>
    <col min="31" max="31" width="8.7109375" style="2" customWidth="1"/>
    <col min="32" max="32" width="2.7109375" style="2" customWidth="1"/>
    <col min="33" max="33" width="8.7109375" style="58" customWidth="1"/>
    <col min="34" max="34" width="2.7109375" style="58" customWidth="1"/>
    <col min="35" max="35" width="8.7109375" style="2" customWidth="1"/>
    <col min="36" max="36" width="2.7109375" style="2" customWidth="1"/>
    <col min="37" max="37" width="8.7109375" style="2" customWidth="1"/>
    <col min="38" max="38" width="2.7109375" style="2" customWidth="1"/>
    <col min="39" max="39" width="8.7109375" style="2" customWidth="1"/>
    <col min="40" max="40" width="2.7109375" style="2" customWidth="1"/>
    <col min="41" max="41" width="8.7109375" style="2" customWidth="1"/>
    <col min="42" max="42" width="2.7109375" style="2" customWidth="1"/>
    <col min="43" max="43" width="8.7109375" style="2" customWidth="1"/>
    <col min="44" max="44" width="2.7109375" style="2" customWidth="1"/>
    <col min="45" max="45" width="8.7109375" style="2" customWidth="1"/>
    <col min="46" max="46" width="2.7109375" style="2" customWidth="1"/>
    <col min="47" max="47" width="8.7109375" style="169" customWidth="1"/>
    <col min="48" max="48" width="2.7109375" style="169" customWidth="1"/>
    <col min="49" max="49" width="8.7109375" style="169" customWidth="1"/>
    <col min="50" max="50" width="2.7109375" style="169" customWidth="1"/>
    <col min="51" max="51" width="8.85546875" style="2" customWidth="1"/>
    <col min="52" max="52" width="2.7109375" style="2" customWidth="1"/>
    <col min="53" max="53" width="8.85546875" style="2" customWidth="1"/>
    <col min="54" max="54" width="2.7109375" style="2" customWidth="1"/>
    <col min="55" max="16384" width="11.42578125" style="2"/>
  </cols>
  <sheetData>
    <row r="1" spans="1:54" ht="25.5" customHeight="1">
      <c r="A1" s="505" t="s">
        <v>185</v>
      </c>
      <c r="B1" s="505"/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  <c r="T1" s="505"/>
      <c r="U1" s="505"/>
      <c r="V1" s="505"/>
      <c r="W1" s="505"/>
      <c r="X1" s="505"/>
      <c r="Y1" s="505"/>
      <c r="Z1" s="505"/>
      <c r="AA1" s="505"/>
      <c r="AB1" s="505"/>
      <c r="AC1" s="505"/>
      <c r="AD1" s="505"/>
      <c r="AE1" s="505"/>
      <c r="AF1" s="505"/>
      <c r="AG1" s="505"/>
      <c r="AH1" s="505"/>
      <c r="AI1" s="505"/>
      <c r="AJ1" s="505"/>
      <c r="AK1" s="505"/>
      <c r="AL1" s="505"/>
      <c r="AM1" s="505"/>
      <c r="AN1" s="505"/>
      <c r="AO1" s="505"/>
      <c r="AP1" s="505"/>
      <c r="AQ1" s="505"/>
      <c r="AR1" s="505"/>
      <c r="AS1" s="505"/>
      <c r="AT1" s="505"/>
      <c r="AU1" s="505"/>
      <c r="AV1" s="505"/>
      <c r="AW1" s="505"/>
      <c r="AX1" s="505"/>
      <c r="AY1" s="505"/>
      <c r="AZ1" s="505"/>
      <c r="BA1" s="505"/>
      <c r="BB1" s="505"/>
    </row>
    <row r="2" spans="1:54" s="4" customFormat="1" ht="6.6" customHeight="1" thickBot="1">
      <c r="A2" s="107"/>
      <c r="B2" s="107"/>
      <c r="C2" s="273"/>
      <c r="D2" s="107"/>
      <c r="E2" s="273"/>
      <c r="F2" s="173"/>
      <c r="G2" s="173"/>
      <c r="H2" s="108"/>
      <c r="I2" s="173"/>
      <c r="J2" s="108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07"/>
      <c r="AD2" s="107"/>
      <c r="AE2" s="107"/>
      <c r="AF2" s="107"/>
      <c r="AG2" s="108"/>
      <c r="AH2" s="108"/>
      <c r="AI2" s="3"/>
      <c r="AJ2" s="3"/>
      <c r="AK2" s="3"/>
      <c r="AL2" s="3"/>
      <c r="AM2" s="3"/>
      <c r="AN2" s="3"/>
      <c r="AO2" s="3"/>
      <c r="AQ2" s="3"/>
      <c r="AS2" s="3"/>
      <c r="AU2" s="173"/>
      <c r="AV2" s="173"/>
      <c r="AW2" s="173"/>
      <c r="AX2" s="173"/>
    </row>
    <row r="3" spans="1:54" s="4" customFormat="1" ht="6.6" customHeight="1">
      <c r="A3" s="343"/>
      <c r="B3" s="343"/>
      <c r="C3" s="390"/>
      <c r="D3" s="343"/>
      <c r="E3" s="390"/>
      <c r="F3" s="344"/>
      <c r="G3" s="344"/>
      <c r="H3" s="345"/>
      <c r="I3" s="344"/>
      <c r="J3" s="345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4"/>
      <c r="X3" s="344"/>
      <c r="Y3" s="344"/>
      <c r="Z3" s="344"/>
      <c r="AA3" s="344"/>
      <c r="AB3" s="344"/>
      <c r="AC3" s="343"/>
      <c r="AD3" s="343"/>
      <c r="AE3" s="343"/>
      <c r="AF3" s="343"/>
      <c r="AG3" s="345"/>
      <c r="AH3" s="345"/>
      <c r="AI3" s="346"/>
      <c r="AJ3" s="346"/>
      <c r="AK3" s="346"/>
      <c r="AL3" s="346"/>
      <c r="AM3" s="346"/>
      <c r="AN3" s="346"/>
      <c r="AO3" s="346"/>
      <c r="AP3" s="346"/>
      <c r="AQ3" s="346"/>
      <c r="AR3" s="346"/>
      <c r="AS3" s="346"/>
      <c r="AT3" s="346"/>
      <c r="AU3" s="344"/>
      <c r="AV3" s="344"/>
      <c r="AW3" s="344"/>
      <c r="AX3" s="344"/>
      <c r="AY3" s="344"/>
      <c r="AZ3" s="344"/>
      <c r="BA3" s="344"/>
      <c r="BB3" s="344"/>
    </row>
    <row r="4" spans="1:54" s="4" customFormat="1" ht="12">
      <c r="A4" s="508" t="s">
        <v>68</v>
      </c>
      <c r="B4" s="506" t="s">
        <v>116</v>
      </c>
      <c r="C4" s="506"/>
      <c r="D4" s="506"/>
      <c r="E4" s="506"/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  <c r="U4" s="506"/>
      <c r="V4" s="506"/>
      <c r="W4" s="506"/>
      <c r="X4" s="506"/>
      <c r="Y4" s="506"/>
      <c r="Z4" s="506"/>
      <c r="AA4" s="506"/>
      <c r="AB4" s="506"/>
      <c r="AC4" s="506"/>
      <c r="AD4" s="506"/>
      <c r="AE4" s="506"/>
      <c r="AF4" s="506"/>
      <c r="AG4" s="506"/>
      <c r="AH4" s="506"/>
      <c r="AI4" s="506"/>
      <c r="AJ4" s="506"/>
      <c r="AK4" s="506"/>
      <c r="AL4" s="506"/>
      <c r="AM4" s="506"/>
      <c r="AN4" s="506"/>
      <c r="AO4" s="506"/>
      <c r="AP4" s="506"/>
      <c r="AQ4" s="506"/>
      <c r="AR4" s="506"/>
      <c r="AS4" s="506"/>
      <c r="AT4" s="506"/>
      <c r="AU4" s="506"/>
      <c r="AV4" s="506"/>
      <c r="AW4" s="506"/>
      <c r="AX4" s="506"/>
      <c r="AY4" s="506"/>
      <c r="AZ4" s="506"/>
      <c r="BA4" s="506"/>
      <c r="BB4" s="506"/>
    </row>
    <row r="5" spans="1:54" s="4" customFormat="1" ht="6.6" customHeight="1">
      <c r="A5" s="508"/>
      <c r="B5" s="347"/>
      <c r="C5" s="350"/>
      <c r="D5" s="347"/>
      <c r="E5" s="350"/>
      <c r="F5" s="350"/>
      <c r="G5" s="350"/>
      <c r="H5" s="347"/>
      <c r="I5" s="350"/>
      <c r="J5" s="347"/>
      <c r="K5" s="350"/>
      <c r="L5" s="350"/>
      <c r="M5" s="350"/>
      <c r="N5" s="350"/>
      <c r="O5" s="350"/>
      <c r="P5" s="350"/>
      <c r="Q5" s="350"/>
      <c r="R5" s="350"/>
      <c r="S5" s="350"/>
      <c r="T5" s="350"/>
      <c r="U5" s="350"/>
      <c r="V5" s="350"/>
      <c r="W5" s="350"/>
      <c r="X5" s="350"/>
      <c r="Y5" s="350"/>
      <c r="Z5" s="350"/>
      <c r="AA5" s="350"/>
      <c r="AB5" s="350"/>
      <c r="AC5" s="347"/>
      <c r="AD5" s="347"/>
      <c r="AE5" s="347"/>
      <c r="AF5" s="347"/>
      <c r="AG5" s="347"/>
      <c r="AH5" s="347"/>
      <c r="AI5" s="351"/>
      <c r="AJ5" s="351"/>
      <c r="AK5" s="351"/>
      <c r="AL5" s="351"/>
      <c r="AM5" s="351"/>
      <c r="AN5" s="351"/>
      <c r="AO5" s="351"/>
      <c r="AP5" s="352"/>
      <c r="AQ5" s="351"/>
      <c r="AR5" s="352"/>
      <c r="AS5" s="351"/>
      <c r="AT5" s="352"/>
      <c r="AU5" s="350"/>
      <c r="AV5" s="350"/>
      <c r="AW5" s="350"/>
      <c r="AX5" s="350"/>
      <c r="AY5" s="455"/>
      <c r="AZ5" s="455"/>
      <c r="BA5" s="455"/>
      <c r="BB5" s="455"/>
    </row>
    <row r="6" spans="1:54" s="4" customFormat="1" ht="6.6" customHeight="1">
      <c r="A6" s="508"/>
      <c r="B6" s="353"/>
      <c r="C6" s="356"/>
      <c r="D6" s="353"/>
      <c r="E6" s="356"/>
      <c r="F6" s="356"/>
      <c r="G6" s="356"/>
      <c r="H6" s="353"/>
      <c r="I6" s="356"/>
      <c r="J6" s="353"/>
      <c r="K6" s="356"/>
      <c r="L6" s="356"/>
      <c r="M6" s="356"/>
      <c r="N6" s="356"/>
      <c r="O6" s="356"/>
      <c r="P6" s="356"/>
      <c r="Q6" s="356"/>
      <c r="R6" s="356"/>
      <c r="S6" s="356"/>
      <c r="T6" s="356"/>
      <c r="U6" s="356"/>
      <c r="V6" s="356"/>
      <c r="W6" s="356"/>
      <c r="X6" s="356"/>
      <c r="Y6" s="356"/>
      <c r="Z6" s="356"/>
      <c r="AA6" s="356"/>
      <c r="AB6" s="356"/>
      <c r="AC6" s="353"/>
      <c r="AD6" s="353"/>
      <c r="AE6" s="353"/>
      <c r="AF6" s="353"/>
      <c r="AG6" s="353"/>
      <c r="AH6" s="353"/>
      <c r="AI6" s="357"/>
      <c r="AJ6" s="357"/>
      <c r="AK6" s="357"/>
      <c r="AL6" s="357"/>
      <c r="AM6" s="357"/>
      <c r="AN6" s="357"/>
      <c r="AO6" s="357"/>
      <c r="AP6" s="358"/>
      <c r="AQ6" s="357"/>
      <c r="AR6" s="358"/>
      <c r="AS6" s="357"/>
      <c r="AT6" s="358"/>
      <c r="AU6" s="356"/>
      <c r="AV6" s="356"/>
      <c r="AW6" s="356"/>
      <c r="AX6" s="356"/>
      <c r="AY6" s="453"/>
      <c r="AZ6" s="453"/>
      <c r="BA6" s="453"/>
      <c r="BB6" s="453"/>
    </row>
    <row r="7" spans="1:54" s="4" customFormat="1" ht="12" customHeight="1">
      <c r="A7" s="508"/>
      <c r="B7" s="501" t="s">
        <v>105</v>
      </c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  <c r="AB7" s="451"/>
      <c r="AC7" s="501" t="s">
        <v>106</v>
      </c>
      <c r="AD7" s="501"/>
      <c r="AE7" s="501"/>
      <c r="AF7" s="501"/>
      <c r="AG7" s="501"/>
      <c r="AH7" s="501"/>
      <c r="AI7" s="501"/>
      <c r="AJ7" s="501"/>
      <c r="AK7" s="501"/>
      <c r="AL7" s="501"/>
      <c r="AM7" s="501"/>
      <c r="AN7" s="501"/>
      <c r="AO7" s="501"/>
      <c r="AP7" s="501"/>
      <c r="AQ7" s="501"/>
      <c r="AR7" s="501"/>
      <c r="AS7" s="501"/>
      <c r="AT7" s="501"/>
      <c r="AU7" s="501"/>
      <c r="AV7" s="501"/>
      <c r="AW7" s="501"/>
      <c r="AX7" s="501"/>
      <c r="AY7" s="501"/>
      <c r="AZ7" s="501"/>
      <c r="BA7" s="501"/>
      <c r="BB7" s="501"/>
    </row>
    <row r="8" spans="1:54" s="4" customFormat="1" ht="6.6" customHeight="1">
      <c r="A8" s="508"/>
      <c r="B8" s="352"/>
      <c r="C8" s="359"/>
      <c r="D8" s="352"/>
      <c r="E8" s="360"/>
      <c r="F8" s="361"/>
      <c r="G8" s="360"/>
      <c r="H8" s="351"/>
      <c r="I8" s="360"/>
      <c r="J8" s="351"/>
      <c r="K8" s="360"/>
      <c r="L8" s="362"/>
      <c r="M8" s="362"/>
      <c r="N8" s="362"/>
      <c r="O8" s="362"/>
      <c r="P8" s="362"/>
      <c r="Q8" s="362"/>
      <c r="R8" s="362"/>
      <c r="S8" s="362"/>
      <c r="T8" s="360"/>
      <c r="U8" s="360"/>
      <c r="V8" s="360"/>
      <c r="W8" s="360"/>
      <c r="X8" s="360"/>
      <c r="Y8" s="360"/>
      <c r="Z8" s="360"/>
      <c r="AA8" s="360"/>
      <c r="AB8" s="362"/>
      <c r="AC8" s="352"/>
      <c r="AD8" s="352"/>
      <c r="AE8" s="352"/>
      <c r="AF8" s="352"/>
      <c r="AG8" s="352"/>
      <c r="AH8" s="352"/>
      <c r="AI8" s="352"/>
      <c r="AJ8" s="352"/>
      <c r="AK8" s="352"/>
      <c r="AL8" s="352"/>
      <c r="AM8" s="352"/>
      <c r="AN8" s="352"/>
      <c r="AO8" s="352"/>
      <c r="AP8" s="352"/>
      <c r="AQ8" s="352"/>
      <c r="AR8" s="352"/>
      <c r="AS8" s="352"/>
      <c r="AT8" s="352"/>
      <c r="AU8" s="360"/>
      <c r="AV8" s="360"/>
      <c r="AW8" s="360"/>
      <c r="AX8" s="360"/>
      <c r="AY8" s="455"/>
      <c r="AZ8" s="455"/>
      <c r="BA8" s="455"/>
      <c r="BB8" s="455"/>
    </row>
    <row r="9" spans="1:54" s="4" customFormat="1" ht="6.6" customHeight="1">
      <c r="A9" s="508"/>
      <c r="B9" s="363"/>
      <c r="C9" s="364"/>
      <c r="D9" s="363"/>
      <c r="E9" s="362"/>
      <c r="F9" s="365"/>
      <c r="G9" s="362"/>
      <c r="H9" s="363"/>
      <c r="I9" s="362"/>
      <c r="J9" s="363"/>
      <c r="K9" s="366"/>
      <c r="L9" s="367"/>
      <c r="M9" s="368"/>
      <c r="N9" s="368"/>
      <c r="O9" s="368"/>
      <c r="P9" s="368"/>
      <c r="Q9" s="368"/>
      <c r="R9" s="368"/>
      <c r="S9" s="368"/>
      <c r="T9" s="366"/>
      <c r="U9" s="366"/>
      <c r="V9" s="366"/>
      <c r="W9" s="366"/>
      <c r="X9" s="366"/>
      <c r="Y9" s="366"/>
      <c r="Z9" s="366"/>
      <c r="AA9" s="366"/>
      <c r="AB9" s="366"/>
      <c r="AC9" s="363"/>
      <c r="AD9" s="363"/>
      <c r="AE9" s="363"/>
      <c r="AF9" s="363"/>
      <c r="AG9" s="363"/>
      <c r="AH9" s="363"/>
      <c r="AI9" s="363"/>
      <c r="AJ9" s="363"/>
      <c r="AK9" s="363"/>
      <c r="AL9" s="363"/>
      <c r="AM9" s="363"/>
      <c r="AN9" s="363"/>
      <c r="AO9" s="363"/>
      <c r="AP9" s="358"/>
      <c r="AQ9" s="363"/>
      <c r="AR9" s="358"/>
      <c r="AS9" s="363"/>
      <c r="AT9" s="358"/>
      <c r="AU9" s="366"/>
      <c r="AV9" s="366"/>
      <c r="AW9" s="366"/>
      <c r="AX9" s="366"/>
      <c r="AY9" s="366"/>
      <c r="AZ9" s="366"/>
      <c r="BA9" s="366"/>
      <c r="BB9" s="366"/>
    </row>
    <row r="10" spans="1:54" s="4" customFormat="1" ht="12">
      <c r="A10" s="508"/>
      <c r="B10" s="503">
        <v>2004</v>
      </c>
      <c r="C10" s="503"/>
      <c r="D10" s="503">
        <v>2005</v>
      </c>
      <c r="E10" s="503"/>
      <c r="F10" s="503">
        <v>2006</v>
      </c>
      <c r="G10" s="503"/>
      <c r="H10" s="503">
        <v>2007</v>
      </c>
      <c r="I10" s="503"/>
      <c r="J10" s="503">
        <v>2008</v>
      </c>
      <c r="K10" s="503"/>
      <c r="L10" s="503">
        <v>2009</v>
      </c>
      <c r="M10" s="503"/>
      <c r="N10" s="503">
        <v>2010</v>
      </c>
      <c r="O10" s="503"/>
      <c r="P10" s="503">
        <v>2011</v>
      </c>
      <c r="Q10" s="503"/>
      <c r="R10" s="503">
        <v>2012</v>
      </c>
      <c r="S10" s="503"/>
      <c r="T10" s="503">
        <v>2013</v>
      </c>
      <c r="U10" s="503"/>
      <c r="V10" s="503">
        <v>2014</v>
      </c>
      <c r="W10" s="503"/>
      <c r="X10" s="503">
        <v>2015</v>
      </c>
      <c r="Y10" s="503"/>
      <c r="Z10" s="503">
        <v>2016</v>
      </c>
      <c r="AA10" s="503"/>
      <c r="AB10" s="450"/>
      <c r="AC10" s="503">
        <v>2004</v>
      </c>
      <c r="AD10" s="503"/>
      <c r="AE10" s="503">
        <v>2005</v>
      </c>
      <c r="AF10" s="503"/>
      <c r="AG10" s="503">
        <v>2006</v>
      </c>
      <c r="AH10" s="503"/>
      <c r="AI10" s="503">
        <v>2007</v>
      </c>
      <c r="AJ10" s="503"/>
      <c r="AK10" s="503">
        <v>2008</v>
      </c>
      <c r="AL10" s="503"/>
      <c r="AM10" s="503">
        <v>2009</v>
      </c>
      <c r="AN10" s="503"/>
      <c r="AO10" s="503">
        <v>2010</v>
      </c>
      <c r="AP10" s="503"/>
      <c r="AQ10" s="503">
        <v>2011</v>
      </c>
      <c r="AR10" s="503"/>
      <c r="AS10" s="503">
        <v>2012</v>
      </c>
      <c r="AT10" s="503"/>
      <c r="AU10" s="503">
        <v>2013</v>
      </c>
      <c r="AV10" s="503"/>
      <c r="AW10" s="503">
        <v>2014</v>
      </c>
      <c r="AX10" s="503"/>
      <c r="AY10" s="503">
        <v>2015</v>
      </c>
      <c r="AZ10" s="503"/>
      <c r="BA10" s="503">
        <v>2016</v>
      </c>
      <c r="BB10" s="503"/>
    </row>
    <row r="11" spans="1:54" s="4" customFormat="1" ht="6.6" customHeight="1">
      <c r="A11" s="370"/>
      <c r="B11" s="371"/>
      <c r="C11" s="361"/>
      <c r="D11" s="371"/>
      <c r="E11" s="361"/>
      <c r="F11" s="361"/>
      <c r="G11" s="361"/>
      <c r="H11" s="371"/>
      <c r="I11" s="361"/>
      <c r="J11" s="37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1"/>
      <c r="AC11" s="371"/>
      <c r="AD11" s="371"/>
      <c r="AE11" s="371"/>
      <c r="AF11" s="371"/>
      <c r="AG11" s="371"/>
      <c r="AH11" s="371"/>
      <c r="AI11" s="371"/>
      <c r="AJ11" s="371"/>
      <c r="AK11" s="371"/>
      <c r="AL11" s="371"/>
      <c r="AM11" s="371"/>
      <c r="AN11" s="371"/>
      <c r="AO11" s="371"/>
      <c r="AP11" s="352"/>
      <c r="AQ11" s="371"/>
      <c r="AR11" s="352"/>
      <c r="AS11" s="371"/>
      <c r="AT11" s="352"/>
      <c r="AU11" s="361"/>
      <c r="AV11" s="361"/>
      <c r="AW11" s="361"/>
      <c r="AX11" s="361"/>
      <c r="AY11" s="361"/>
      <c r="AZ11" s="361"/>
      <c r="BA11" s="361"/>
      <c r="BB11" s="361"/>
    </row>
    <row r="12" spans="1:54" s="22" customFormat="1" ht="6.6" customHeight="1">
      <c r="A12" s="112"/>
      <c r="B12" s="113"/>
      <c r="C12" s="140"/>
      <c r="D12" s="113"/>
      <c r="E12" s="140"/>
      <c r="F12" s="140"/>
      <c r="G12" s="140"/>
      <c r="H12" s="113"/>
      <c r="I12" s="140"/>
      <c r="J12" s="113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13"/>
      <c r="AD12" s="113"/>
      <c r="AE12" s="113"/>
      <c r="AF12" s="113"/>
      <c r="AG12" s="113"/>
      <c r="AH12" s="113"/>
      <c r="AI12" s="28"/>
      <c r="AJ12" s="28"/>
      <c r="AK12" s="28"/>
      <c r="AL12" s="28"/>
      <c r="AM12" s="28"/>
      <c r="AN12" s="28"/>
      <c r="AO12" s="28"/>
      <c r="AQ12" s="28"/>
      <c r="AS12" s="28"/>
      <c r="AU12" s="140"/>
      <c r="AV12" s="140"/>
      <c r="AW12" s="140"/>
      <c r="AX12" s="140"/>
    </row>
    <row r="13" spans="1:54" s="38" customFormat="1" ht="12">
      <c r="A13" s="379" t="s">
        <v>107</v>
      </c>
      <c r="B13" s="413">
        <v>244535</v>
      </c>
      <c r="C13" s="373"/>
      <c r="D13" s="413">
        <v>169291</v>
      </c>
      <c r="E13" s="389"/>
      <c r="F13" s="413">
        <v>164835.33178126696</v>
      </c>
      <c r="G13" s="389"/>
      <c r="H13" s="413">
        <v>201652.35429278834</v>
      </c>
      <c r="I13" s="389"/>
      <c r="J13" s="413">
        <v>289977.8709266035</v>
      </c>
      <c r="K13" s="389"/>
      <c r="L13" s="413">
        <v>356317.41949626105</v>
      </c>
      <c r="M13" s="389"/>
      <c r="N13" s="413">
        <v>311064.17138931016</v>
      </c>
      <c r="O13" s="389"/>
      <c r="P13" s="413">
        <v>412911.86012383929</v>
      </c>
      <c r="Q13" s="389"/>
      <c r="R13" s="413">
        <v>397214</v>
      </c>
      <c r="S13" s="389"/>
      <c r="T13" s="413">
        <f>T15</f>
        <v>504744.76167452196</v>
      </c>
      <c r="U13" s="413"/>
      <c r="V13" s="413">
        <f t="shared" ref="V13:Z13" si="0">V15</f>
        <v>601812.32797710295</v>
      </c>
      <c r="W13" s="413"/>
      <c r="X13" s="413">
        <f t="shared" si="0"/>
        <v>583673.4</v>
      </c>
      <c r="Y13" s="413"/>
      <c r="Z13" s="413">
        <f t="shared" si="0"/>
        <v>525327.6912</v>
      </c>
      <c r="AA13" s="389"/>
      <c r="AB13" s="389"/>
      <c r="AC13" s="376"/>
      <c r="AD13" s="376"/>
      <c r="AE13" s="376"/>
      <c r="AF13" s="377"/>
      <c r="AG13" s="377"/>
      <c r="AH13" s="377"/>
      <c r="AI13" s="377"/>
      <c r="AJ13" s="377"/>
      <c r="AK13" s="377"/>
      <c r="AL13" s="377"/>
      <c r="AM13" s="377"/>
      <c r="AN13" s="377"/>
      <c r="AO13" s="377"/>
      <c r="AP13" s="378"/>
      <c r="AQ13" s="377"/>
      <c r="AR13" s="378"/>
      <c r="AS13" s="377"/>
      <c r="AT13" s="378"/>
      <c r="AU13" s="389"/>
      <c r="AV13" s="389"/>
      <c r="AW13" s="389"/>
      <c r="AX13" s="389"/>
      <c r="AY13" s="383"/>
      <c r="AZ13" s="383"/>
      <c r="BA13" s="383"/>
      <c r="BB13" s="383"/>
    </row>
    <row r="14" spans="1:54" s="4" customFormat="1" ht="6.6" customHeight="1">
      <c r="B14" s="207"/>
      <c r="C14" s="165"/>
      <c r="D14" s="207"/>
      <c r="E14" s="165"/>
      <c r="F14" s="174"/>
      <c r="G14" s="174"/>
      <c r="H14" s="202"/>
      <c r="I14" s="174"/>
      <c r="J14" s="211"/>
      <c r="K14" s="174"/>
      <c r="L14" s="211"/>
      <c r="M14" s="174"/>
      <c r="N14" s="211"/>
      <c r="O14" s="174"/>
      <c r="P14" s="211"/>
      <c r="Q14" s="174"/>
      <c r="R14" s="211"/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62"/>
      <c r="AD14" s="62"/>
      <c r="AE14" s="62"/>
      <c r="AF14" s="62"/>
      <c r="AG14" s="16"/>
      <c r="AH14" s="16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174"/>
      <c r="AV14" s="174"/>
      <c r="AW14" s="174"/>
      <c r="AX14" s="174"/>
    </row>
    <row r="15" spans="1:54" s="38" customFormat="1" ht="24">
      <c r="A15" s="46" t="s">
        <v>72</v>
      </c>
      <c r="B15" s="201">
        <v>244535</v>
      </c>
      <c r="C15" s="186"/>
      <c r="D15" s="201">
        <v>169291</v>
      </c>
      <c r="E15" s="186"/>
      <c r="F15" s="201">
        <v>164835.33178126696</v>
      </c>
      <c r="G15" s="186"/>
      <c r="H15" s="198">
        <v>201652.35429278834</v>
      </c>
      <c r="I15" s="186"/>
      <c r="J15" s="257">
        <v>289977.8709266035</v>
      </c>
      <c r="K15" s="186"/>
      <c r="L15" s="257">
        <v>356317.41949626105</v>
      </c>
      <c r="M15" s="186"/>
      <c r="N15" s="257">
        <v>311064.17138931016</v>
      </c>
      <c r="O15" s="186"/>
      <c r="P15" s="257">
        <v>412911.86012383929</v>
      </c>
      <c r="Q15" s="186"/>
      <c r="R15" s="257">
        <v>397214</v>
      </c>
      <c r="S15" s="186"/>
      <c r="T15" s="257">
        <f>SUM(T16:T19)</f>
        <v>504744.76167452196</v>
      </c>
      <c r="U15" s="257"/>
      <c r="V15" s="257">
        <f t="shared" ref="V15:Z15" si="1">SUM(V16:V19)</f>
        <v>601812.32797710295</v>
      </c>
      <c r="W15" s="257"/>
      <c r="X15" s="257">
        <f t="shared" si="1"/>
        <v>583673.4</v>
      </c>
      <c r="Y15" s="257"/>
      <c r="Z15" s="257">
        <f t="shared" si="1"/>
        <v>525327.6912</v>
      </c>
      <c r="AA15" s="186"/>
      <c r="AB15" s="186"/>
      <c r="AC15" s="214">
        <v>100</v>
      </c>
      <c r="AD15" s="214"/>
      <c r="AE15" s="214">
        <v>100</v>
      </c>
      <c r="AF15" s="214"/>
      <c r="AG15" s="214">
        <v>100</v>
      </c>
      <c r="AH15" s="214"/>
      <c r="AI15" s="214">
        <v>99.999999999999986</v>
      </c>
      <c r="AJ15" s="214"/>
      <c r="AK15" s="214">
        <v>100</v>
      </c>
      <c r="AL15" s="214"/>
      <c r="AM15" s="214">
        <v>100</v>
      </c>
      <c r="AN15" s="214"/>
      <c r="AO15" s="214">
        <v>100</v>
      </c>
      <c r="AP15" s="67"/>
      <c r="AQ15" s="214">
        <v>100</v>
      </c>
      <c r="AR15" s="67"/>
      <c r="AS15" s="214">
        <v>100</v>
      </c>
      <c r="AT15" s="67"/>
      <c r="AU15" s="214">
        <f>SUM(AU16:AU19)</f>
        <v>99.999999999999986</v>
      </c>
      <c r="AV15" s="214"/>
      <c r="AW15" s="214">
        <f t="shared" ref="AW15:BA15" si="2">SUM(AW16:AW19)</f>
        <v>100</v>
      </c>
      <c r="AX15" s="214"/>
      <c r="AY15" s="214">
        <f t="shared" si="2"/>
        <v>100</v>
      </c>
      <c r="AZ15" s="214"/>
      <c r="BA15" s="214">
        <f t="shared" si="2"/>
        <v>100</v>
      </c>
    </row>
    <row r="16" spans="1:54" s="4" customFormat="1" ht="12">
      <c r="A16" s="76" t="s">
        <v>117</v>
      </c>
      <c r="B16" s="197">
        <v>51083</v>
      </c>
      <c r="C16" s="150"/>
      <c r="D16" s="200">
        <v>39601</v>
      </c>
      <c r="E16" s="150"/>
      <c r="F16" s="200">
        <v>48796.876947721241</v>
      </c>
      <c r="G16" s="150"/>
      <c r="H16" s="252">
        <v>58168.428683188198</v>
      </c>
      <c r="I16" s="150"/>
      <c r="J16" s="200">
        <v>50421.393720005646</v>
      </c>
      <c r="K16" s="150"/>
      <c r="L16" s="200">
        <v>86349.658817124597</v>
      </c>
      <c r="M16" s="150"/>
      <c r="N16" s="200">
        <v>77966.442526010273</v>
      </c>
      <c r="O16" s="150"/>
      <c r="P16" s="200">
        <v>120015.7664631111</v>
      </c>
      <c r="Q16" s="150"/>
      <c r="R16" s="200">
        <v>109531</v>
      </c>
      <c r="S16" s="150"/>
      <c r="T16" s="200">
        <v>107067.35013721953</v>
      </c>
      <c r="U16" s="150"/>
      <c r="V16" s="200">
        <v>158848.35306699917</v>
      </c>
      <c r="W16" s="150"/>
      <c r="X16" s="200">
        <v>147966</v>
      </c>
      <c r="Y16" s="150"/>
      <c r="Z16" s="200">
        <v>148792.1102</v>
      </c>
      <c r="AA16" s="150"/>
      <c r="AB16" s="150"/>
      <c r="AC16" s="217">
        <v>20.889852168401251</v>
      </c>
      <c r="AD16" s="217"/>
      <c r="AE16" s="217">
        <v>23.39226538918194</v>
      </c>
      <c r="AF16" s="217"/>
      <c r="AG16" s="217">
        <v>29.603408699097155</v>
      </c>
      <c r="AH16" s="217"/>
      <c r="AI16" s="218">
        <v>28.845896140012716</v>
      </c>
      <c r="AJ16" s="218"/>
      <c r="AK16" s="218">
        <v>17.388014319467793</v>
      </c>
      <c r="AL16" s="218"/>
      <c r="AM16" s="218">
        <v>24.233914507800449</v>
      </c>
      <c r="AN16" s="218"/>
      <c r="AO16" s="218">
        <v>25.06442390256251</v>
      </c>
      <c r="AP16" s="62"/>
      <c r="AQ16" s="218">
        <v>29.065710640308644</v>
      </c>
      <c r="AR16" s="62"/>
      <c r="AS16" s="217">
        <v>27.574808541491485</v>
      </c>
      <c r="AT16" s="62"/>
      <c r="AU16" s="217">
        <f>T16/$T$15*100</f>
        <v>21.212176582480417</v>
      </c>
      <c r="AV16" s="217"/>
      <c r="AW16" s="217">
        <f>V16/SUM($V$16:$V$19)*100</f>
        <v>26.394998188379226</v>
      </c>
      <c r="AX16" s="217"/>
      <c r="AY16" s="217">
        <f>X16/SUM($X$16:$X$19)*100</f>
        <v>25.350821195552172</v>
      </c>
      <c r="AZ16" s="217"/>
      <c r="BA16" s="217">
        <f>Z16/SUM($Z$16:$Z$19)*100</f>
        <v>28.323675430114086</v>
      </c>
    </row>
    <row r="17" spans="1:53" s="4" customFormat="1" ht="12">
      <c r="A17" s="76" t="s">
        <v>118</v>
      </c>
      <c r="B17" s="197">
        <v>72119</v>
      </c>
      <c r="C17" s="150"/>
      <c r="D17" s="200">
        <v>45794</v>
      </c>
      <c r="E17" s="150"/>
      <c r="F17" s="200">
        <v>32239.866273221363</v>
      </c>
      <c r="G17" s="150"/>
      <c r="H17" s="252">
        <v>49165.031038318775</v>
      </c>
      <c r="I17" s="150"/>
      <c r="J17" s="200">
        <v>57978.837947735665</v>
      </c>
      <c r="K17" s="150"/>
      <c r="L17" s="200">
        <v>90623.109540749982</v>
      </c>
      <c r="M17" s="150"/>
      <c r="N17" s="200">
        <v>75710.480809426459</v>
      </c>
      <c r="O17" s="150"/>
      <c r="P17" s="200">
        <v>99409.017814790757</v>
      </c>
      <c r="Q17" s="150"/>
      <c r="R17" s="200">
        <v>85286</v>
      </c>
      <c r="S17" s="150"/>
      <c r="T17" s="200">
        <v>135919.79285255153</v>
      </c>
      <c r="U17" s="150"/>
      <c r="V17" s="200">
        <v>133663.27818110227</v>
      </c>
      <c r="W17" s="150"/>
      <c r="X17" s="200">
        <v>147286.9</v>
      </c>
      <c r="Y17" s="150"/>
      <c r="Z17" s="200">
        <v>146995.9534</v>
      </c>
      <c r="AA17" s="150"/>
      <c r="AB17" s="150"/>
      <c r="AC17" s="217">
        <v>29.492301715500847</v>
      </c>
      <c r="AD17" s="217"/>
      <c r="AE17" s="217">
        <v>27.05046340325239</v>
      </c>
      <c r="AF17" s="217"/>
      <c r="AG17" s="217">
        <v>19.55883239644459</v>
      </c>
      <c r="AH17" s="217"/>
      <c r="AI17" s="218">
        <v>24.381084570395743</v>
      </c>
      <c r="AJ17" s="218"/>
      <c r="AK17" s="218">
        <v>19.994228443180319</v>
      </c>
      <c r="AL17" s="218"/>
      <c r="AM17" s="218">
        <v>25.433252651208349</v>
      </c>
      <c r="AN17" s="218"/>
      <c r="AO17" s="218">
        <v>24.339183928280683</v>
      </c>
      <c r="AP17" s="62"/>
      <c r="AQ17" s="218">
        <v>24.075118061509858</v>
      </c>
      <c r="AR17" s="62"/>
      <c r="AS17" s="217">
        <v>21.471045834235451</v>
      </c>
      <c r="AT17" s="62"/>
      <c r="AU17" s="217">
        <f t="shared" ref="AU17:AU19" si="3">T17/$T$15*100</f>
        <v>26.928420693585647</v>
      </c>
      <c r="AV17" s="150"/>
      <c r="AW17" s="217">
        <f t="shared" ref="AW17:AW19" si="4">V17/SUM($V$16:$V$19)*100</f>
        <v>22.210126308045279</v>
      </c>
      <c r="AX17" s="217"/>
      <c r="AY17" s="217">
        <f t="shared" ref="AY17:AY19" si="5">X17/SUM($X$16:$X$19)*100</f>
        <v>25.234471881021133</v>
      </c>
      <c r="AZ17" s="217"/>
      <c r="BA17" s="217">
        <f t="shared" ref="BA17:BA19" si="6">Z17/SUM($Z$16:$Z$19)*100</f>
        <v>27.981763737643227</v>
      </c>
    </row>
    <row r="18" spans="1:53" s="4" customFormat="1" ht="12">
      <c r="A18" s="76" t="s">
        <v>119</v>
      </c>
      <c r="B18" s="197">
        <v>57438</v>
      </c>
      <c r="C18" s="150"/>
      <c r="D18" s="200">
        <v>51530</v>
      </c>
      <c r="E18" s="150"/>
      <c r="F18" s="200">
        <v>40436.232784024825</v>
      </c>
      <c r="G18" s="150"/>
      <c r="H18" s="252">
        <v>51665.377178860581</v>
      </c>
      <c r="I18" s="150"/>
      <c r="J18" s="200">
        <v>99053.903079205615</v>
      </c>
      <c r="K18" s="150"/>
      <c r="L18" s="200">
        <v>95554.340223580904</v>
      </c>
      <c r="M18" s="150"/>
      <c r="N18" s="200">
        <v>65207.547315260119</v>
      </c>
      <c r="O18" s="150"/>
      <c r="P18" s="200">
        <v>94083.177969589815</v>
      </c>
      <c r="Q18" s="150"/>
      <c r="R18" s="200">
        <v>102740</v>
      </c>
      <c r="S18" s="150"/>
      <c r="T18" s="200">
        <v>135367.72225975094</v>
      </c>
      <c r="U18" s="150"/>
      <c r="V18" s="200">
        <v>161293.20980800121</v>
      </c>
      <c r="W18" s="150"/>
      <c r="X18" s="200">
        <v>135498.70000000001</v>
      </c>
      <c r="Y18" s="150"/>
      <c r="Z18" s="200">
        <v>117988.0765</v>
      </c>
      <c r="AA18" s="150"/>
      <c r="AB18" s="150"/>
      <c r="AC18" s="217">
        <v>23.488662154701782</v>
      </c>
      <c r="AD18" s="217"/>
      <c r="AE18" s="217">
        <v>30.438712040214778</v>
      </c>
      <c r="AF18" s="217"/>
      <c r="AG18" s="217">
        <v>24.531289710195665</v>
      </c>
      <c r="AH18" s="217"/>
      <c r="AI18" s="218">
        <v>25.621013630143509</v>
      </c>
      <c r="AJ18" s="218"/>
      <c r="AK18" s="218">
        <v>34.159124888628902</v>
      </c>
      <c r="AL18" s="218"/>
      <c r="AM18" s="218">
        <v>26.817195847081955</v>
      </c>
      <c r="AN18" s="218"/>
      <c r="AO18" s="218">
        <v>20.96273158815519</v>
      </c>
      <c r="AP18" s="62"/>
      <c r="AQ18" s="218">
        <v>22.785293195834257</v>
      </c>
      <c r="AR18" s="62"/>
      <c r="AS18" s="217">
        <v>25.865150775148908</v>
      </c>
      <c r="AT18" s="62"/>
      <c r="AU18" s="217">
        <f t="shared" si="3"/>
        <v>26.819044502940486</v>
      </c>
      <c r="AV18" s="150"/>
      <c r="AW18" s="217">
        <f t="shared" si="4"/>
        <v>26.801247217743583</v>
      </c>
      <c r="AX18" s="217"/>
      <c r="AY18" s="217">
        <f t="shared" si="5"/>
        <v>23.214814997565419</v>
      </c>
      <c r="AZ18" s="217"/>
      <c r="BA18" s="217">
        <f t="shared" si="6"/>
        <v>22.459900453844568</v>
      </c>
    </row>
    <row r="19" spans="1:53" s="4" customFormat="1" ht="12">
      <c r="A19" s="76" t="s">
        <v>120</v>
      </c>
      <c r="B19" s="197">
        <v>63895</v>
      </c>
      <c r="C19" s="150"/>
      <c r="D19" s="200">
        <v>32366</v>
      </c>
      <c r="E19" s="150"/>
      <c r="F19" s="200">
        <v>43362.355776299526</v>
      </c>
      <c r="G19" s="150"/>
      <c r="H19" s="252">
        <v>42653.51739242077</v>
      </c>
      <c r="I19" s="150"/>
      <c r="J19" s="200">
        <v>82523.736179656582</v>
      </c>
      <c r="K19" s="150"/>
      <c r="L19" s="200">
        <v>83790.310914805566</v>
      </c>
      <c r="M19" s="150"/>
      <c r="N19" s="200">
        <v>92179.700738613334</v>
      </c>
      <c r="O19" s="150"/>
      <c r="P19" s="200">
        <v>99403.897876347604</v>
      </c>
      <c r="Q19" s="150"/>
      <c r="R19" s="200">
        <v>99657</v>
      </c>
      <c r="S19" s="150"/>
      <c r="T19" s="200">
        <v>126389.89642499993</v>
      </c>
      <c r="U19" s="150"/>
      <c r="V19" s="200">
        <v>148007.48692100027</v>
      </c>
      <c r="W19" s="150"/>
      <c r="X19" s="200">
        <v>152921.79999999999</v>
      </c>
      <c r="Y19" s="150"/>
      <c r="Z19" s="200">
        <v>111551.5511</v>
      </c>
      <c r="AA19" s="150"/>
      <c r="AB19" s="150"/>
      <c r="AC19" s="217">
        <v>26.129183961396119</v>
      </c>
      <c r="AD19" s="217"/>
      <c r="AE19" s="217">
        <v>19.118559167350892</v>
      </c>
      <c r="AF19" s="217"/>
      <c r="AG19" s="217">
        <v>26.30646919426259</v>
      </c>
      <c r="AH19" s="217"/>
      <c r="AI19" s="218">
        <v>21.152005659448026</v>
      </c>
      <c r="AJ19" s="218"/>
      <c r="AK19" s="218">
        <v>28.45863234872299</v>
      </c>
      <c r="AL19" s="218"/>
      <c r="AM19" s="218">
        <v>23.515636993909247</v>
      </c>
      <c r="AN19" s="218"/>
      <c r="AO19" s="218">
        <v>29.633660581001624</v>
      </c>
      <c r="AP19" s="62"/>
      <c r="AQ19" s="218">
        <v>24.073878102347237</v>
      </c>
      <c r="AR19" s="62"/>
      <c r="AS19" s="217">
        <v>25.088994849124152</v>
      </c>
      <c r="AT19" s="62"/>
      <c r="AU19" s="217">
        <f t="shared" si="3"/>
        <v>25.04035822099344</v>
      </c>
      <c r="AV19" s="150"/>
      <c r="AW19" s="217">
        <f t="shared" si="4"/>
        <v>24.593628285831905</v>
      </c>
      <c r="AX19" s="217"/>
      <c r="AY19" s="217">
        <f t="shared" si="5"/>
        <v>26.199891925861273</v>
      </c>
      <c r="AZ19" s="217"/>
      <c r="BA19" s="217">
        <f t="shared" si="6"/>
        <v>21.234660378398114</v>
      </c>
    </row>
    <row r="20" spans="1:53" s="4" customFormat="1" ht="6.6" customHeight="1">
      <c r="A20" s="55"/>
      <c r="B20" s="197"/>
      <c r="C20" s="150"/>
      <c r="D20" s="197"/>
      <c r="E20" s="150"/>
      <c r="F20" s="197"/>
      <c r="G20" s="150"/>
      <c r="H20" s="197"/>
      <c r="I20" s="150"/>
      <c r="J20" s="200"/>
      <c r="K20" s="150"/>
      <c r="L20" s="200"/>
      <c r="M20" s="150"/>
      <c r="N20" s="200"/>
      <c r="O20" s="150"/>
      <c r="P20" s="200"/>
      <c r="Q20" s="150"/>
      <c r="R20" s="20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216"/>
      <c r="AD20" s="217"/>
      <c r="AE20" s="216"/>
      <c r="AF20" s="217"/>
      <c r="AG20" s="216"/>
      <c r="AH20" s="216"/>
      <c r="AI20" s="218"/>
      <c r="AJ20" s="218"/>
      <c r="AK20" s="218"/>
      <c r="AL20" s="218"/>
      <c r="AM20" s="218"/>
      <c r="AN20" s="218"/>
      <c r="AO20" s="218"/>
      <c r="AP20" s="62"/>
      <c r="AQ20" s="218"/>
      <c r="AR20" s="62"/>
      <c r="AS20" s="218"/>
      <c r="AT20" s="62"/>
      <c r="AU20" s="150"/>
      <c r="AV20" s="150"/>
      <c r="AW20" s="150"/>
      <c r="AX20" s="150"/>
    </row>
    <row r="21" spans="1:53" s="38" customFormat="1" ht="24">
      <c r="A21" s="46" t="s">
        <v>144</v>
      </c>
      <c r="B21" s="201">
        <v>244534.62940026307</v>
      </c>
      <c r="C21" s="186"/>
      <c r="D21" s="201">
        <v>169291</v>
      </c>
      <c r="E21" s="186"/>
      <c r="F21" s="201">
        <v>164835.33178126696</v>
      </c>
      <c r="G21" s="186"/>
      <c r="H21" s="198">
        <v>201652.35429278811</v>
      </c>
      <c r="I21" s="186"/>
      <c r="J21" s="201">
        <v>289977.87092660344</v>
      </c>
      <c r="K21" s="186"/>
      <c r="L21" s="201">
        <v>356317.41949626117</v>
      </c>
      <c r="M21" s="186"/>
      <c r="N21" s="201">
        <v>311064.17138931074</v>
      </c>
      <c r="O21" s="186"/>
      <c r="P21" s="201">
        <v>412911.86012383917</v>
      </c>
      <c r="Q21" s="186"/>
      <c r="R21" s="201">
        <v>397214</v>
      </c>
      <c r="S21" s="186"/>
      <c r="T21" s="201">
        <f>SUM(T22:T25)</f>
        <v>504744.76167452522</v>
      </c>
      <c r="U21" s="201"/>
      <c r="V21" s="201">
        <f t="shared" ref="V21:Z21" si="7">SUM(V22:V25)</f>
        <v>601812.32797709724</v>
      </c>
      <c r="W21" s="201"/>
      <c r="X21" s="201">
        <f t="shared" si="7"/>
        <v>583673</v>
      </c>
      <c r="Y21" s="201"/>
      <c r="Z21" s="201">
        <f t="shared" si="7"/>
        <v>525327.69115999993</v>
      </c>
      <c r="AA21" s="186"/>
      <c r="AB21" s="186"/>
      <c r="AC21" s="214">
        <v>99.999848447160161</v>
      </c>
      <c r="AD21" s="214"/>
      <c r="AE21" s="214">
        <v>100</v>
      </c>
      <c r="AF21" s="214"/>
      <c r="AG21" s="214">
        <v>100</v>
      </c>
      <c r="AH21" s="214"/>
      <c r="AI21" s="214">
        <v>99.999999999999886</v>
      </c>
      <c r="AJ21" s="214"/>
      <c r="AK21" s="214">
        <v>99.999999999999957</v>
      </c>
      <c r="AL21" s="214"/>
      <c r="AM21" s="214">
        <v>100.00000000000004</v>
      </c>
      <c r="AN21" s="214"/>
      <c r="AO21" s="214">
        <v>100.00000000000021</v>
      </c>
      <c r="AP21" s="67"/>
      <c r="AQ21" s="214">
        <v>99.999999999999972</v>
      </c>
      <c r="AR21" s="67"/>
      <c r="AS21" s="214">
        <v>100</v>
      </c>
      <c r="AT21" s="67"/>
      <c r="AU21" s="214">
        <f>SUM(AU22:AU25)</f>
        <v>100</v>
      </c>
      <c r="AV21" s="214"/>
      <c r="AW21" s="214">
        <f t="shared" ref="AW21:BA21" si="8">SUM(AW22:AW25)</f>
        <v>100</v>
      </c>
      <c r="AX21" s="214"/>
      <c r="AY21" s="214">
        <f t="shared" si="8"/>
        <v>100</v>
      </c>
      <c r="AZ21" s="214"/>
      <c r="BA21" s="214">
        <f t="shared" si="8"/>
        <v>100</v>
      </c>
    </row>
    <row r="22" spans="1:53" s="4" customFormat="1" ht="12">
      <c r="A22" s="143" t="s">
        <v>130</v>
      </c>
      <c r="B22" s="197">
        <v>136977.00727833901</v>
      </c>
      <c r="C22" s="150"/>
      <c r="D22" s="197">
        <v>115916</v>
      </c>
      <c r="E22" s="150"/>
      <c r="F22" s="197">
        <v>106529.5449480903</v>
      </c>
      <c r="G22" s="140"/>
      <c r="H22" s="203">
        <v>103115.36063136449</v>
      </c>
      <c r="I22" s="140"/>
      <c r="J22" s="200">
        <v>97478.748551898869</v>
      </c>
      <c r="K22" s="140"/>
      <c r="L22" s="200">
        <v>117184.14504291116</v>
      </c>
      <c r="M22" s="140"/>
      <c r="N22" s="200">
        <v>88406.75728235596</v>
      </c>
      <c r="O22" s="140"/>
      <c r="P22" s="200">
        <v>166727.49210113788</v>
      </c>
      <c r="Q22" s="140"/>
      <c r="R22" s="200">
        <v>141695</v>
      </c>
      <c r="S22" s="140"/>
      <c r="T22" s="200">
        <v>150871.33407963772</v>
      </c>
      <c r="U22" s="140"/>
      <c r="V22" s="200">
        <v>131852.02427700014</v>
      </c>
      <c r="W22" s="140"/>
      <c r="X22" s="200">
        <v>129209</v>
      </c>
      <c r="Y22" s="140"/>
      <c r="Z22" s="200">
        <v>57549.711499999998</v>
      </c>
      <c r="AA22" s="140"/>
      <c r="AB22" s="140"/>
      <c r="AC22" s="217">
        <v>56.015297310544099</v>
      </c>
      <c r="AD22" s="217"/>
      <c r="AE22" s="217">
        <v>68.471448570804114</v>
      </c>
      <c r="AF22" s="217"/>
      <c r="AG22" s="217">
        <v>64.627858479669143</v>
      </c>
      <c r="AH22" s="217"/>
      <c r="AI22" s="218">
        <v>51.13521287316415</v>
      </c>
      <c r="AJ22" s="218"/>
      <c r="AK22" s="218">
        <v>33.615926705169784</v>
      </c>
      <c r="AL22" s="218"/>
      <c r="AM22" s="218">
        <v>32.887571202266415</v>
      </c>
      <c r="AN22" s="218"/>
      <c r="AO22" s="218">
        <v>28.42074575400428</v>
      </c>
      <c r="AP22" s="13"/>
      <c r="AQ22" s="218">
        <v>40.37847012946866</v>
      </c>
      <c r="AR22" s="13"/>
      <c r="AS22" s="217">
        <v>35.672206921206204</v>
      </c>
      <c r="AT22" s="13"/>
      <c r="AU22" s="217">
        <f>T22/$T$21*100</f>
        <v>29.890619088172755</v>
      </c>
      <c r="AV22" s="217"/>
      <c r="AW22" s="217">
        <f>V22/SUM($V$22:$V$25)*100</f>
        <v>21.909159740911445</v>
      </c>
      <c r="AX22" s="217"/>
      <c r="AY22" s="217">
        <f>X22/SUM($X$22:$X$25)*100</f>
        <v>22.137224096369028</v>
      </c>
      <c r="AZ22" s="217"/>
      <c r="BA22" s="217">
        <f>Z22/SUM($Z$22:$Z$25)*100</f>
        <v>10.955011979840975</v>
      </c>
    </row>
    <row r="23" spans="1:53" s="4" customFormat="1" ht="12">
      <c r="A23" s="76" t="s">
        <v>131</v>
      </c>
      <c r="B23" s="197">
        <v>107557.62212192407</v>
      </c>
      <c r="C23" s="150"/>
      <c r="D23" s="197">
        <v>53375</v>
      </c>
      <c r="E23" s="150"/>
      <c r="F23" s="197">
        <v>58305.786833176651</v>
      </c>
      <c r="G23" s="140"/>
      <c r="H23" s="203">
        <v>75097.380505799592</v>
      </c>
      <c r="I23" s="140"/>
      <c r="J23" s="200">
        <v>118457.80518060991</v>
      </c>
      <c r="K23" s="140"/>
      <c r="L23" s="200">
        <v>145138.50425052992</v>
      </c>
      <c r="M23" s="140"/>
      <c r="N23" s="200">
        <v>116178.02092497054</v>
      </c>
      <c r="O23" s="140"/>
      <c r="P23" s="200">
        <v>79419.354876096695</v>
      </c>
      <c r="Q23" s="140"/>
      <c r="R23" s="200">
        <v>65005</v>
      </c>
      <c r="S23" s="140"/>
      <c r="T23" s="200">
        <v>79101.290998907294</v>
      </c>
      <c r="U23" s="140"/>
      <c r="V23" s="200">
        <v>73405.882367999991</v>
      </c>
      <c r="W23" s="140"/>
      <c r="X23" s="200">
        <v>57912</v>
      </c>
      <c r="Y23" s="140"/>
      <c r="Z23" s="200">
        <v>63376.852659999997</v>
      </c>
      <c r="AA23" s="140"/>
      <c r="AB23" s="140"/>
      <c r="AC23" s="217">
        <v>43.984551136616055</v>
      </c>
      <c r="AD23" s="217"/>
      <c r="AE23" s="217">
        <v>31.528551429195883</v>
      </c>
      <c r="AF23" s="217"/>
      <c r="AG23" s="217">
        <v>35.372141520330857</v>
      </c>
      <c r="AH23" s="217"/>
      <c r="AI23" s="218">
        <v>37.241013510193014</v>
      </c>
      <c r="AJ23" s="218"/>
      <c r="AK23" s="218">
        <v>40.85063622340784</v>
      </c>
      <c r="AL23" s="218"/>
      <c r="AM23" s="218">
        <v>40.732924159508542</v>
      </c>
      <c r="AN23" s="218"/>
      <c r="AO23" s="218">
        <v>37.348570362855696</v>
      </c>
      <c r="AP23" s="62"/>
      <c r="AQ23" s="218">
        <v>19.233972802882796</v>
      </c>
      <c r="AR23" s="62"/>
      <c r="AS23" s="217">
        <v>16.365233853791658</v>
      </c>
      <c r="AT23" s="62"/>
      <c r="AU23" s="217">
        <f t="shared" ref="AU23:AU25" si="9">T23/$T$21*100</f>
        <v>15.671542729137666</v>
      </c>
      <c r="AV23" s="140"/>
      <c r="AW23" s="217">
        <f t="shared" ref="AW23:AW25" si="10">V23/SUM($V$22:$V$25)*100</f>
        <v>12.197470699003951</v>
      </c>
      <c r="AX23" s="217"/>
      <c r="AY23" s="217">
        <f>X23/SUM($X$22:$X$25)*100</f>
        <v>9.9219939932119523</v>
      </c>
      <c r="AZ23" s="217"/>
      <c r="BA23" s="217">
        <f t="shared" ref="BA23:BA25" si="11">Z23/SUM($Z$22:$Z$25)*100</f>
        <v>12.06425127144063</v>
      </c>
    </row>
    <row r="24" spans="1:53" s="4" customFormat="1" ht="12">
      <c r="A24" s="76" t="s">
        <v>132</v>
      </c>
      <c r="B24" s="200">
        <v>0</v>
      </c>
      <c r="C24" s="150"/>
      <c r="D24" s="200">
        <v>0</v>
      </c>
      <c r="E24" s="150"/>
      <c r="F24" s="200">
        <v>0</v>
      </c>
      <c r="G24" s="140"/>
      <c r="H24" s="203">
        <v>23439.613155624054</v>
      </c>
      <c r="I24" s="140"/>
      <c r="J24" s="200">
        <v>74041.317194094619</v>
      </c>
      <c r="K24" s="140"/>
      <c r="L24" s="200">
        <v>93994.770202820102</v>
      </c>
      <c r="M24" s="140"/>
      <c r="N24" s="200">
        <v>106479.39318198428</v>
      </c>
      <c r="O24" s="140"/>
      <c r="P24" s="200">
        <v>166765.01314660459</v>
      </c>
      <c r="Q24" s="140"/>
      <c r="R24" s="200">
        <v>189484</v>
      </c>
      <c r="S24" s="140"/>
      <c r="T24" s="200">
        <v>274674.46664422919</v>
      </c>
      <c r="U24" s="140"/>
      <c r="V24" s="200">
        <v>396118.58133209712</v>
      </c>
      <c r="W24" s="140"/>
      <c r="X24" s="200">
        <v>396552</v>
      </c>
      <c r="Y24" s="140"/>
      <c r="Z24" s="200">
        <v>404401.12699999998</v>
      </c>
      <c r="AA24" s="140"/>
      <c r="AB24" s="140"/>
      <c r="AC24" s="217">
        <v>0</v>
      </c>
      <c r="AD24" s="217"/>
      <c r="AE24" s="217">
        <v>0</v>
      </c>
      <c r="AF24" s="217"/>
      <c r="AG24" s="217">
        <v>0</v>
      </c>
      <c r="AH24" s="217"/>
      <c r="AI24" s="218">
        <v>11.62377361664273</v>
      </c>
      <c r="AJ24" s="218"/>
      <c r="AK24" s="218">
        <v>25.533437071422345</v>
      </c>
      <c r="AL24" s="218"/>
      <c r="AM24" s="218">
        <v>26.379504638225082</v>
      </c>
      <c r="AN24" s="218"/>
      <c r="AO24" s="218">
        <v>34.23068388314023</v>
      </c>
      <c r="AP24" s="62"/>
      <c r="AQ24" s="218">
        <v>40.387557067648508</v>
      </c>
      <c r="AR24" s="62"/>
      <c r="AS24" s="217">
        <v>47.703253158247193</v>
      </c>
      <c r="AT24" s="62"/>
      <c r="AU24" s="217">
        <f t="shared" si="9"/>
        <v>54.418487818076187</v>
      </c>
      <c r="AV24" s="140"/>
      <c r="AW24" s="217">
        <f t="shared" si="10"/>
        <v>65.820948311841818</v>
      </c>
      <c r="AX24" s="217"/>
      <c r="AY24" s="217">
        <f>X24/SUM($X$22:$X$25)*100</f>
        <v>67.94078191041902</v>
      </c>
      <c r="AZ24" s="217"/>
      <c r="BA24" s="217">
        <f t="shared" si="11"/>
        <v>76.9807367487184</v>
      </c>
    </row>
    <row r="25" spans="1:53" s="4" customFormat="1" ht="12">
      <c r="A25" s="76" t="s">
        <v>171</v>
      </c>
      <c r="B25" s="246">
        <v>0</v>
      </c>
      <c r="C25" s="165"/>
      <c r="D25" s="246">
        <v>0</v>
      </c>
      <c r="E25" s="165"/>
      <c r="F25" s="200">
        <v>0</v>
      </c>
      <c r="G25" s="165"/>
      <c r="H25" s="200">
        <v>0</v>
      </c>
      <c r="I25" s="165"/>
      <c r="J25" s="200">
        <v>0</v>
      </c>
      <c r="K25" s="165"/>
      <c r="L25" s="200">
        <v>0</v>
      </c>
      <c r="M25" s="165"/>
      <c r="N25" s="200">
        <v>0</v>
      </c>
      <c r="O25" s="165"/>
      <c r="P25" s="200">
        <v>0</v>
      </c>
      <c r="Q25" s="165"/>
      <c r="R25" s="246">
        <v>1030</v>
      </c>
      <c r="S25" s="165" t="s">
        <v>71</v>
      </c>
      <c r="T25" s="200">
        <v>97.669951751019994</v>
      </c>
      <c r="U25" s="165" t="s">
        <v>71</v>
      </c>
      <c r="V25" s="200">
        <v>435.84</v>
      </c>
      <c r="W25" s="165" t="s">
        <v>71</v>
      </c>
      <c r="X25" s="200">
        <v>0</v>
      </c>
      <c r="Y25" s="165"/>
      <c r="Z25" s="200">
        <v>0</v>
      </c>
      <c r="AA25" s="165"/>
      <c r="AB25" s="165"/>
      <c r="AC25" s="275">
        <v>0</v>
      </c>
      <c r="AD25" s="217"/>
      <c r="AE25" s="276">
        <v>0</v>
      </c>
      <c r="AF25" s="217"/>
      <c r="AG25" s="217">
        <v>0</v>
      </c>
      <c r="AH25" s="220"/>
      <c r="AI25" s="275">
        <v>0</v>
      </c>
      <c r="AJ25" s="217"/>
      <c r="AK25" s="276">
        <v>0</v>
      </c>
      <c r="AL25" s="217"/>
      <c r="AM25" s="217">
        <v>0</v>
      </c>
      <c r="AN25" s="220"/>
      <c r="AO25" s="275">
        <v>0</v>
      </c>
      <c r="AP25" s="217"/>
      <c r="AQ25" s="276">
        <v>0</v>
      </c>
      <c r="AR25" s="217"/>
      <c r="AS25" s="217">
        <v>0.25930606675494822</v>
      </c>
      <c r="AT25" s="220"/>
      <c r="AU25" s="217">
        <f t="shared" si="9"/>
        <v>1.9350364613392568E-2</v>
      </c>
      <c r="AV25" s="165"/>
      <c r="AW25" s="217">
        <f t="shared" si="10"/>
        <v>7.242124824278881E-2</v>
      </c>
      <c r="AX25" s="217"/>
      <c r="AY25" s="217">
        <f>X25/SUM($X$22:$X$25)*100</f>
        <v>0</v>
      </c>
      <c r="AZ25" s="217"/>
      <c r="BA25" s="217">
        <f t="shared" si="11"/>
        <v>0</v>
      </c>
    </row>
    <row r="26" spans="1:53" s="4" customFormat="1" ht="6.6" customHeight="1">
      <c r="A26" s="56"/>
      <c r="B26" s="246"/>
      <c r="C26" s="150"/>
      <c r="D26" s="246"/>
      <c r="E26" s="150"/>
      <c r="F26" s="246"/>
      <c r="G26" s="150"/>
      <c r="H26" s="197"/>
      <c r="I26" s="150"/>
      <c r="J26" s="246"/>
      <c r="K26" s="150"/>
      <c r="L26" s="246"/>
      <c r="M26" s="150"/>
      <c r="N26" s="246"/>
      <c r="O26" s="150"/>
      <c r="P26" s="246"/>
      <c r="Q26" s="150"/>
      <c r="R26" s="246"/>
      <c r="S26" s="150"/>
      <c r="T26" s="150"/>
      <c r="U26" s="150"/>
      <c r="V26" s="150"/>
      <c r="W26" s="150"/>
      <c r="X26" s="150"/>
      <c r="Y26" s="150"/>
      <c r="Z26" s="150"/>
      <c r="AA26" s="150"/>
      <c r="AB26" s="150"/>
      <c r="AC26" s="223"/>
      <c r="AD26" s="217"/>
      <c r="AE26" s="223"/>
      <c r="AF26" s="217"/>
      <c r="AG26" s="223"/>
      <c r="AH26" s="223"/>
      <c r="AI26" s="218"/>
      <c r="AJ26" s="218"/>
      <c r="AK26" s="218"/>
      <c r="AL26" s="218"/>
      <c r="AM26" s="218"/>
      <c r="AN26" s="218"/>
      <c r="AO26" s="218"/>
      <c r="AP26" s="62"/>
      <c r="AQ26" s="218"/>
      <c r="AR26" s="62"/>
      <c r="AS26" s="218"/>
      <c r="AT26" s="62"/>
      <c r="AU26" s="150"/>
      <c r="AV26" s="150"/>
      <c r="AW26" s="150"/>
      <c r="AX26" s="150"/>
    </row>
    <row r="27" spans="1:53" s="38" customFormat="1" ht="24">
      <c r="A27" s="325" t="s">
        <v>81</v>
      </c>
      <c r="B27" s="198">
        <v>244535</v>
      </c>
      <c r="C27" s="186"/>
      <c r="D27" s="198">
        <v>169291</v>
      </c>
      <c r="E27" s="186"/>
      <c r="F27" s="198">
        <v>164835.33178126696</v>
      </c>
      <c r="G27" s="186"/>
      <c r="H27" s="198">
        <v>201652.3542927884</v>
      </c>
      <c r="I27" s="186"/>
      <c r="J27" s="198">
        <v>289977.8709266035</v>
      </c>
      <c r="K27" s="186"/>
      <c r="L27" s="198">
        <v>356317.41949626099</v>
      </c>
      <c r="M27" s="186"/>
      <c r="N27" s="198">
        <v>311064.17138931056</v>
      </c>
      <c r="O27" s="186"/>
      <c r="P27" s="198">
        <v>412911.86012383929</v>
      </c>
      <c r="Q27" s="186"/>
      <c r="R27" s="198">
        <v>397214</v>
      </c>
      <c r="S27" s="186"/>
      <c r="T27" s="198">
        <f>T28+T36+T52</f>
        <v>504744.76167452551</v>
      </c>
      <c r="U27" s="198"/>
      <c r="V27" s="198">
        <f>V28+V36+V52</f>
        <v>601812.32797709829</v>
      </c>
      <c r="W27" s="198"/>
      <c r="X27" s="198">
        <f t="shared" ref="X27:Z27" si="12">X28+X36+X52</f>
        <v>583673</v>
      </c>
      <c r="Y27" s="198"/>
      <c r="Z27" s="198">
        <f t="shared" si="12"/>
        <v>525327.6912106399</v>
      </c>
      <c r="AA27" s="186"/>
      <c r="AB27" s="186"/>
      <c r="AC27" s="215">
        <v>100</v>
      </c>
      <c r="AD27" s="214"/>
      <c r="AE27" s="215">
        <v>100</v>
      </c>
      <c r="AF27" s="214"/>
      <c r="AG27" s="215">
        <v>100</v>
      </c>
      <c r="AH27" s="214"/>
      <c r="AI27" s="215">
        <v>100</v>
      </c>
      <c r="AJ27" s="214"/>
      <c r="AK27" s="215">
        <v>100.00000000000001</v>
      </c>
      <c r="AL27" s="214"/>
      <c r="AM27" s="215">
        <v>100</v>
      </c>
      <c r="AN27" s="214"/>
      <c r="AO27" s="215">
        <v>100</v>
      </c>
      <c r="AP27" s="67"/>
      <c r="AQ27" s="215">
        <v>100</v>
      </c>
      <c r="AR27" s="67"/>
      <c r="AS27" s="215">
        <v>100</v>
      </c>
      <c r="AT27" s="67"/>
      <c r="AU27" s="215">
        <f>AU28+AU36</f>
        <v>100</v>
      </c>
      <c r="AV27" s="215"/>
      <c r="AW27" s="215">
        <f t="shared" ref="AW27:BA27" si="13">AW28+AW36</f>
        <v>100.00000000000001</v>
      </c>
      <c r="AX27" s="215"/>
      <c r="AY27" s="215">
        <f t="shared" si="13"/>
        <v>99.999999999999986</v>
      </c>
      <c r="AZ27" s="215"/>
      <c r="BA27" s="215">
        <f t="shared" si="13"/>
        <v>99.999999999999986</v>
      </c>
    </row>
    <row r="28" spans="1:53" s="4" customFormat="1" ht="24">
      <c r="A28" s="326" t="s">
        <v>89</v>
      </c>
      <c r="B28" s="200">
        <v>222157</v>
      </c>
      <c r="C28" s="150"/>
      <c r="D28" s="200">
        <v>158489</v>
      </c>
      <c r="E28" s="150"/>
      <c r="F28" s="200">
        <v>152576.31964083569</v>
      </c>
      <c r="G28" s="140"/>
      <c r="H28" s="199">
        <v>185427.46832748863</v>
      </c>
      <c r="I28" s="140"/>
      <c r="J28" s="200">
        <v>273781.38234310201</v>
      </c>
      <c r="K28" s="140"/>
      <c r="L28" s="200">
        <v>332645.10596482357</v>
      </c>
      <c r="M28" s="140"/>
      <c r="N28" s="200">
        <v>294172.58608771424</v>
      </c>
      <c r="O28" s="140"/>
      <c r="P28" s="200">
        <v>395982.04967993684</v>
      </c>
      <c r="Q28" s="140"/>
      <c r="R28" s="200">
        <v>380752</v>
      </c>
      <c r="S28" s="140"/>
      <c r="T28" s="200">
        <f>SUM(T29:T35)</f>
        <v>488834.40722549742</v>
      </c>
      <c r="U28" s="200"/>
      <c r="V28" s="200">
        <f>SUM(V29:V35)</f>
        <v>585227.32120123401</v>
      </c>
      <c r="W28" s="200"/>
      <c r="X28" s="200">
        <f t="shared" ref="X28:Z28" si="14">SUM(X29:X35)</f>
        <v>568861</v>
      </c>
      <c r="Y28" s="200"/>
      <c r="Z28" s="200">
        <f t="shared" si="14"/>
        <v>520603.84945749992</v>
      </c>
      <c r="AA28" s="140"/>
      <c r="AB28" s="140"/>
      <c r="AC28" s="220">
        <v>90.848753757130879</v>
      </c>
      <c r="AD28" s="217"/>
      <c r="AE28" s="220">
        <v>93.818778080991649</v>
      </c>
      <c r="AF28" s="219"/>
      <c r="AG28" s="220">
        <v>92.562873500507322</v>
      </c>
      <c r="AH28" s="220"/>
      <c r="AI28" s="220">
        <v>91.954030974643572</v>
      </c>
      <c r="AJ28" s="225"/>
      <c r="AK28" s="220">
        <v>94.414577729070587</v>
      </c>
      <c r="AL28" s="225"/>
      <c r="AM28" s="220">
        <v>93.356397347930994</v>
      </c>
      <c r="AN28" s="225"/>
      <c r="AO28" s="220">
        <v>94.822434285510568</v>
      </c>
      <c r="AP28" s="62"/>
      <c r="AQ28" s="220">
        <v>95.899897271339</v>
      </c>
      <c r="AR28" s="62"/>
      <c r="AS28" s="220">
        <v>95.85563449425247</v>
      </c>
      <c r="AT28" s="62"/>
      <c r="AU28" s="220">
        <f>T28/($T$27-$T$52)*100</f>
        <v>96.847841591016333</v>
      </c>
      <c r="AV28" s="220"/>
      <c r="AW28" s="220">
        <f>V28/SUM($V$28+$V$36)*100</f>
        <v>97.244156358243401</v>
      </c>
      <c r="AX28" s="220"/>
      <c r="AY28" s="220">
        <f>X28/SUM($X$28+$X$36)*100</f>
        <v>97.486328871401412</v>
      </c>
      <c r="AZ28" s="220"/>
      <c r="BA28" s="220">
        <f>Z28/SUM($Z$28+$Z$36)*100</f>
        <v>99.111572350049641</v>
      </c>
    </row>
    <row r="29" spans="1:53" s="4" customFormat="1" ht="12">
      <c r="A29" s="75" t="s">
        <v>18</v>
      </c>
      <c r="B29" s="197">
        <v>155698</v>
      </c>
      <c r="C29" s="150"/>
      <c r="D29" s="197">
        <v>102148</v>
      </c>
      <c r="E29" s="150"/>
      <c r="F29" s="197">
        <v>101320.94989868635</v>
      </c>
      <c r="G29" s="150"/>
      <c r="H29" s="200">
        <v>100772.54991912798</v>
      </c>
      <c r="I29" s="150"/>
      <c r="J29" s="200">
        <v>154095.13726244401</v>
      </c>
      <c r="K29" s="150"/>
      <c r="L29" s="200">
        <v>175840.70401538332</v>
      </c>
      <c r="M29" s="150"/>
      <c r="N29" s="200">
        <v>155424.5746717017</v>
      </c>
      <c r="O29" s="150"/>
      <c r="P29" s="200">
        <v>155102.3709675954</v>
      </c>
      <c r="Q29" s="150"/>
      <c r="R29" s="200">
        <v>126334</v>
      </c>
      <c r="S29" s="150"/>
      <c r="T29" s="200">
        <v>146746.16094939472</v>
      </c>
      <c r="U29" s="150"/>
      <c r="V29" s="200">
        <v>136393.85437288269</v>
      </c>
      <c r="W29" s="150"/>
      <c r="X29" s="200">
        <v>113685</v>
      </c>
      <c r="Y29" s="150"/>
      <c r="Z29" s="200">
        <v>85842.574429999993</v>
      </c>
      <c r="AA29" s="150"/>
      <c r="AB29" s="150"/>
      <c r="AC29" s="220">
        <v>63.671049134070792</v>
      </c>
      <c r="AD29" s="214"/>
      <c r="AE29" s="220">
        <v>60.467291379320557</v>
      </c>
      <c r="AF29" s="214"/>
      <c r="AG29" s="220">
        <v>61.467980683375046</v>
      </c>
      <c r="AH29" s="220"/>
      <c r="AI29" s="220">
        <v>49.973406099098469</v>
      </c>
      <c r="AJ29" s="225"/>
      <c r="AK29" s="220">
        <v>53.140309213956236</v>
      </c>
      <c r="AL29" s="225"/>
      <c r="AM29" s="220">
        <v>49.349454838322465</v>
      </c>
      <c r="AN29" s="225"/>
      <c r="AO29" s="220">
        <v>50.0989460444369</v>
      </c>
      <c r="AP29" s="62"/>
      <c r="AQ29" s="220">
        <v>37.563069978439842</v>
      </c>
      <c r="AR29" s="62"/>
      <c r="AS29" s="220">
        <v>31.805021978077306</v>
      </c>
      <c r="AT29" s="62"/>
      <c r="AU29" s="220">
        <f t="shared" ref="AU29:AU52" si="15">T29/($T$27-$T$52)*100</f>
        <v>29.073340050633554</v>
      </c>
      <c r="AV29" s="150"/>
      <c r="AW29" s="220">
        <f t="shared" ref="AW29:AW51" si="16">V29/SUM($V$28+$V$36)*100</f>
        <v>22.663851840880387</v>
      </c>
      <c r="AX29" s="220"/>
      <c r="AY29" s="220">
        <f t="shared" ref="AY29:AY51" si="17">X29/SUM($X$28+$X$36)*100</f>
        <v>19.48232221534834</v>
      </c>
      <c r="AZ29" s="220"/>
      <c r="BA29" s="220">
        <f t="shared" ref="BA29:BA50" si="18">Z29/SUM($Z$28+$Z$36)*100</f>
        <v>16.342546324233485</v>
      </c>
    </row>
    <row r="30" spans="1:53" s="4" customFormat="1" ht="12">
      <c r="A30" s="75" t="s">
        <v>21</v>
      </c>
      <c r="B30" s="197">
        <v>1225</v>
      </c>
      <c r="C30" s="150" t="s">
        <v>71</v>
      </c>
      <c r="D30" s="197">
        <v>511</v>
      </c>
      <c r="E30" s="150" t="s">
        <v>71</v>
      </c>
      <c r="F30" s="197">
        <v>1888.3862917071526</v>
      </c>
      <c r="G30" s="150" t="s">
        <v>71</v>
      </c>
      <c r="H30" s="200">
        <v>23051.609807404566</v>
      </c>
      <c r="I30" s="165"/>
      <c r="J30" s="200">
        <v>74384.416319876647</v>
      </c>
      <c r="K30" s="165"/>
      <c r="L30" s="200">
        <v>97388.90299279234</v>
      </c>
      <c r="M30" s="165"/>
      <c r="N30" s="200">
        <v>105938.49475730602</v>
      </c>
      <c r="O30" s="165"/>
      <c r="P30" s="200">
        <v>171317.10944881331</v>
      </c>
      <c r="Q30" s="165"/>
      <c r="R30" s="200">
        <v>196305</v>
      </c>
      <c r="S30" s="165"/>
      <c r="T30" s="200">
        <v>281325.12451042549</v>
      </c>
      <c r="U30" s="165"/>
      <c r="V30" s="200">
        <v>377738.53110435844</v>
      </c>
      <c r="W30" s="165"/>
      <c r="X30" s="200">
        <v>388224</v>
      </c>
      <c r="Y30" s="165"/>
      <c r="Z30" s="200">
        <v>393332.42989999999</v>
      </c>
      <c r="AA30" s="165"/>
      <c r="AB30" s="165"/>
      <c r="AC30" s="220">
        <v>0.50095078414132943</v>
      </c>
      <c r="AD30" s="214"/>
      <c r="AE30" s="220">
        <v>0.30249036588903161</v>
      </c>
      <c r="AF30" s="214"/>
      <c r="AG30" s="220">
        <v>1.145619856677937</v>
      </c>
      <c r="AH30" s="220"/>
      <c r="AI30" s="220">
        <v>11.431361606586981</v>
      </c>
      <c r="AJ30" s="225"/>
      <c r="AK30" s="220">
        <v>25.651756143386589</v>
      </c>
      <c r="AL30" s="225"/>
      <c r="AM30" s="220">
        <v>27.332063397426541</v>
      </c>
      <c r="AN30" s="225"/>
      <c r="AO30" s="220">
        <v>34.147797695993695</v>
      </c>
      <c r="AP30" s="62"/>
      <c r="AQ30" s="220">
        <v>41.48999483750174</v>
      </c>
      <c r="AR30" s="62"/>
      <c r="AS30" s="220">
        <v>49.420463528475835</v>
      </c>
      <c r="AT30" s="62"/>
      <c r="AU30" s="220">
        <f t="shared" si="15"/>
        <v>55.736115730475348</v>
      </c>
      <c r="AV30" s="165"/>
      <c r="AW30" s="220">
        <f t="shared" si="16"/>
        <v>62.766831708826864</v>
      </c>
      <c r="AX30" s="220"/>
      <c r="AY30" s="220">
        <f t="shared" si="17"/>
        <v>66.530369527478499</v>
      </c>
      <c r="AZ30" s="220"/>
      <c r="BA30" s="220">
        <f t="shared" si="18"/>
        <v>74.881881154505692</v>
      </c>
    </row>
    <row r="31" spans="1:53" s="4" customFormat="1" ht="12">
      <c r="A31" s="75" t="s">
        <v>19</v>
      </c>
      <c r="B31" s="197">
        <v>43905</v>
      </c>
      <c r="C31" s="150"/>
      <c r="D31" s="197">
        <v>41575</v>
      </c>
      <c r="E31" s="150"/>
      <c r="F31" s="197">
        <v>36296.158538678967</v>
      </c>
      <c r="G31" s="150"/>
      <c r="H31" s="200">
        <v>26905.489475176473</v>
      </c>
      <c r="I31" s="165"/>
      <c r="J31" s="200">
        <v>23529.994281544754</v>
      </c>
      <c r="K31" s="165"/>
      <c r="L31" s="200">
        <v>29119.618177771561</v>
      </c>
      <c r="M31" s="165"/>
      <c r="N31" s="200">
        <v>26313.476502317557</v>
      </c>
      <c r="O31" s="165"/>
      <c r="P31" s="200">
        <v>48497.890472571919</v>
      </c>
      <c r="Q31" s="165"/>
      <c r="R31" s="200">
        <v>41741</v>
      </c>
      <c r="S31" s="165"/>
      <c r="T31" s="200">
        <v>44447.251292484347</v>
      </c>
      <c r="U31" s="165"/>
      <c r="V31" s="200">
        <v>49722.81311515272</v>
      </c>
      <c r="W31" s="165"/>
      <c r="X31" s="200">
        <v>49000</v>
      </c>
      <c r="Y31" s="165"/>
      <c r="Z31" s="200">
        <v>32368.691640000001</v>
      </c>
      <c r="AA31" s="165"/>
      <c r="AB31" s="165"/>
      <c r="AC31" s="220">
        <v>17.954485043040876</v>
      </c>
      <c r="AD31" s="214"/>
      <c r="AE31" s="220">
        <v>24.61063984703814</v>
      </c>
      <c r="AF31" s="214"/>
      <c r="AG31" s="220">
        <v>22.019647211826658</v>
      </c>
      <c r="AH31" s="220"/>
      <c r="AI31" s="220">
        <v>13.342511953076999</v>
      </c>
      <c r="AJ31" s="225"/>
      <c r="AK31" s="220">
        <v>8.1144103190896413</v>
      </c>
      <c r="AL31" s="225"/>
      <c r="AM31" s="220">
        <v>8.1723813051124576</v>
      </c>
      <c r="AN31" s="225"/>
      <c r="AO31" s="220">
        <v>8.4817825129373539</v>
      </c>
      <c r="AP31" s="62"/>
      <c r="AQ31" s="220">
        <v>11.745337239290384</v>
      </c>
      <c r="AR31" s="62"/>
      <c r="AS31" s="220">
        <v>10.508441293609994</v>
      </c>
      <c r="AT31" s="62"/>
      <c r="AU31" s="220">
        <f t="shared" si="15"/>
        <v>8.8058865920723033</v>
      </c>
      <c r="AV31" s="165"/>
      <c r="AW31" s="220">
        <f t="shared" si="16"/>
        <v>8.2621792216002756</v>
      </c>
      <c r="AX31" s="220"/>
      <c r="AY31" s="220">
        <f t="shared" si="17"/>
        <v>8.3971833447866349</v>
      </c>
      <c r="AZ31" s="220"/>
      <c r="BA31" s="220">
        <f t="shared" si="18"/>
        <v>6.1622900535548295</v>
      </c>
    </row>
    <row r="32" spans="1:53" s="4" customFormat="1" ht="12">
      <c r="A32" s="75" t="s">
        <v>20</v>
      </c>
      <c r="B32" s="197">
        <v>20444</v>
      </c>
      <c r="C32" s="150"/>
      <c r="D32" s="197">
        <v>14255</v>
      </c>
      <c r="E32" s="150"/>
      <c r="F32" s="197">
        <v>12546.176474263237</v>
      </c>
      <c r="G32" s="150"/>
      <c r="H32" s="200">
        <v>25489.351939044878</v>
      </c>
      <c r="I32" s="165"/>
      <c r="J32" s="200">
        <v>21431.823591986689</v>
      </c>
      <c r="K32" s="165"/>
      <c r="L32" s="200">
        <v>29770.660152353714</v>
      </c>
      <c r="M32" s="165"/>
      <c r="N32" s="200">
        <v>6253.3949927525537</v>
      </c>
      <c r="O32" s="165"/>
      <c r="P32" s="200">
        <v>19491.693923420749</v>
      </c>
      <c r="Q32" s="165"/>
      <c r="R32" s="200">
        <v>15263</v>
      </c>
      <c r="S32" s="165"/>
      <c r="T32" s="200">
        <v>15693.189138355434</v>
      </c>
      <c r="U32" s="165"/>
      <c r="V32" s="200">
        <v>12845.706831602196</v>
      </c>
      <c r="W32" s="165"/>
      <c r="X32" s="200">
        <v>13528</v>
      </c>
      <c r="Y32" s="165"/>
      <c r="Z32" s="200">
        <v>6146.283797</v>
      </c>
      <c r="AA32" s="165"/>
      <c r="AB32" s="165"/>
      <c r="AC32" s="220">
        <v>8.3603574130492557</v>
      </c>
      <c r="AD32" s="214"/>
      <c r="AE32" s="220">
        <v>8.438356488743926</v>
      </c>
      <c r="AF32" s="214"/>
      <c r="AG32" s="220">
        <v>7.6113393522401802</v>
      </c>
      <c r="AH32" s="220"/>
      <c r="AI32" s="220">
        <v>12.640245152821628</v>
      </c>
      <c r="AJ32" s="225"/>
      <c r="AK32" s="220">
        <v>7.3908479717789621</v>
      </c>
      <c r="AL32" s="225"/>
      <c r="AM32" s="220">
        <v>8.3550953513419532</v>
      </c>
      <c r="AN32" s="225"/>
      <c r="AO32" s="220">
        <v>2.0156947445293718</v>
      </c>
      <c r="AP32" s="62"/>
      <c r="AQ32" s="220">
        <v>4.7205459096221789</v>
      </c>
      <c r="AR32" s="62"/>
      <c r="AS32" s="220">
        <v>3.8425131037677427</v>
      </c>
      <c r="AT32" s="62"/>
      <c r="AU32" s="220">
        <f t="shared" si="15"/>
        <v>3.109133631479839</v>
      </c>
      <c r="AV32" s="165"/>
      <c r="AW32" s="220">
        <f t="shared" si="16"/>
        <v>2.1345037704330698</v>
      </c>
      <c r="AX32" s="220"/>
      <c r="AY32" s="220">
        <f t="shared" si="17"/>
        <v>2.3183080875157875</v>
      </c>
      <c r="AZ32" s="220"/>
      <c r="BA32" s="220">
        <f t="shared" si="18"/>
        <v>1.1701178388617226</v>
      </c>
    </row>
    <row r="33" spans="1:53" s="38" customFormat="1" ht="12">
      <c r="A33" s="75" t="s">
        <v>90</v>
      </c>
      <c r="B33" s="200">
        <v>0</v>
      </c>
      <c r="C33" s="150"/>
      <c r="D33" s="200">
        <v>0</v>
      </c>
      <c r="E33" s="150"/>
      <c r="F33" s="197">
        <v>0</v>
      </c>
      <c r="G33" s="186"/>
      <c r="H33" s="200">
        <v>0</v>
      </c>
      <c r="I33" s="168"/>
      <c r="J33" s="200">
        <v>0</v>
      </c>
      <c r="K33" s="150"/>
      <c r="L33" s="200">
        <v>0</v>
      </c>
      <c r="M33" s="186"/>
      <c r="N33" s="200">
        <v>18.584</v>
      </c>
      <c r="O33" s="186" t="s">
        <v>71</v>
      </c>
      <c r="P33" s="200">
        <v>19.874399999999998</v>
      </c>
      <c r="Q33" s="186" t="s">
        <v>71</v>
      </c>
      <c r="R33" s="200">
        <v>697</v>
      </c>
      <c r="S33" s="186" t="s">
        <v>71</v>
      </c>
      <c r="T33" s="200">
        <v>70.477736539731438</v>
      </c>
      <c r="U33" s="29" t="s">
        <v>71</v>
      </c>
      <c r="V33" s="200">
        <v>4095.5501228800354</v>
      </c>
      <c r="W33" s="150"/>
      <c r="X33" s="200">
        <v>3441</v>
      </c>
      <c r="Y33" s="150"/>
      <c r="Z33" s="200">
        <v>1964.0754870000001</v>
      </c>
      <c r="AA33" s="150"/>
      <c r="AB33" s="150"/>
      <c r="AC33" s="220">
        <v>0</v>
      </c>
      <c r="AD33" s="214"/>
      <c r="AE33" s="220">
        <v>0</v>
      </c>
      <c r="AF33" s="214"/>
      <c r="AG33" s="220">
        <v>0</v>
      </c>
      <c r="AH33" s="220"/>
      <c r="AI33" s="220">
        <v>0</v>
      </c>
      <c r="AJ33" s="223"/>
      <c r="AK33" s="220">
        <v>0</v>
      </c>
      <c r="AL33" s="225"/>
      <c r="AM33" s="220">
        <v>0</v>
      </c>
      <c r="AN33" s="225"/>
      <c r="AO33" s="220">
        <v>5.9902934607118496E-3</v>
      </c>
      <c r="AP33" s="67"/>
      <c r="AQ33" s="220">
        <v>4.8132305993921626E-3</v>
      </c>
      <c r="AR33" s="67"/>
      <c r="AS33" s="220">
        <v>0.1754721636196106</v>
      </c>
      <c r="AT33" s="67"/>
      <c r="AU33" s="220">
        <f t="shared" si="15"/>
        <v>1.3963044669530932E-2</v>
      </c>
      <c r="AV33" s="186"/>
      <c r="AW33" s="220">
        <f t="shared" si="16"/>
        <v>0.68053609613591859</v>
      </c>
      <c r="AX33" s="220"/>
      <c r="AY33" s="220">
        <f t="shared" si="17"/>
        <v>0.5896879161104247</v>
      </c>
      <c r="AZ33" s="220"/>
      <c r="BA33" s="220">
        <f t="shared" si="18"/>
        <v>0.37391696187726903</v>
      </c>
    </row>
    <row r="34" spans="1:53" s="4" customFormat="1" ht="12">
      <c r="A34" s="75" t="s">
        <v>22</v>
      </c>
      <c r="B34" s="197">
        <v>885</v>
      </c>
      <c r="C34" s="150" t="s">
        <v>71</v>
      </c>
      <c r="D34" s="200">
        <v>0</v>
      </c>
      <c r="E34" s="150"/>
      <c r="F34" s="197">
        <v>524.6484375</v>
      </c>
      <c r="G34" s="186" t="s">
        <v>71</v>
      </c>
      <c r="H34" s="200">
        <v>2809.8809683619925</v>
      </c>
      <c r="I34" s="165" t="s">
        <v>71</v>
      </c>
      <c r="J34" s="200">
        <v>195.23938033307206</v>
      </c>
      <c r="K34" s="150" t="s">
        <v>71</v>
      </c>
      <c r="L34" s="200">
        <v>302.2550621625744</v>
      </c>
      <c r="M34" s="186" t="s">
        <v>71</v>
      </c>
      <c r="N34" s="200">
        <v>224.06116363636363</v>
      </c>
      <c r="O34" s="186" t="s">
        <v>71</v>
      </c>
      <c r="P34" s="200">
        <v>606.43982727555544</v>
      </c>
      <c r="Q34" s="186" t="s">
        <v>71</v>
      </c>
      <c r="R34" s="200">
        <v>322</v>
      </c>
      <c r="S34" s="186" t="s">
        <v>71</v>
      </c>
      <c r="T34" s="200">
        <v>518.6739982977025</v>
      </c>
      <c r="U34" s="29" t="s">
        <v>71</v>
      </c>
      <c r="V34" s="200">
        <v>3590.1488179641169</v>
      </c>
      <c r="W34" s="150"/>
      <c r="X34" s="200">
        <v>555</v>
      </c>
      <c r="Y34" s="150" t="s">
        <v>71</v>
      </c>
      <c r="Z34" s="200">
        <v>911.41255450000006</v>
      </c>
      <c r="AA34" s="150" t="s">
        <v>71</v>
      </c>
      <c r="AB34" s="150"/>
      <c r="AC34" s="220">
        <v>0.36191138282863394</v>
      </c>
      <c r="AD34" s="214"/>
      <c r="AE34" s="220">
        <v>0</v>
      </c>
      <c r="AF34" s="214"/>
      <c r="AG34" s="220">
        <v>0.31828639638751571</v>
      </c>
      <c r="AH34" s="220"/>
      <c r="AI34" s="220">
        <v>1.3934282980312722</v>
      </c>
      <c r="AJ34" s="225"/>
      <c r="AK34" s="220">
        <v>6.7329061941588386E-2</v>
      </c>
      <c r="AL34" s="225"/>
      <c r="AM34" s="220">
        <v>8.4827472816199526E-2</v>
      </c>
      <c r="AN34" s="225"/>
      <c r="AO34" s="220">
        <v>7.2222994152518136E-2</v>
      </c>
      <c r="AP34" s="62"/>
      <c r="AQ34" s="220">
        <v>0.14686907445421254</v>
      </c>
      <c r="AR34" s="62"/>
      <c r="AS34" s="220">
        <v>8.1064615043779931E-2</v>
      </c>
      <c r="AT34" s="62"/>
      <c r="AU34" s="220">
        <f t="shared" si="15"/>
        <v>0.1027596594716438</v>
      </c>
      <c r="AV34" s="186"/>
      <c r="AW34" s="220">
        <f t="shared" si="16"/>
        <v>0.59655621047708718</v>
      </c>
      <c r="AX34" s="220"/>
      <c r="AY34" s="220">
        <f t="shared" si="17"/>
        <v>9.5110954211358817E-2</v>
      </c>
      <c r="AZ34" s="220"/>
      <c r="BA34" s="220">
        <f t="shared" si="18"/>
        <v>0.17351299155817065</v>
      </c>
    </row>
    <row r="35" spans="1:53" s="38" customFormat="1" ht="12">
      <c r="A35" s="75" t="s">
        <v>102</v>
      </c>
      <c r="B35" s="200">
        <v>0</v>
      </c>
      <c r="C35" s="165"/>
      <c r="D35" s="200">
        <v>0</v>
      </c>
      <c r="E35" s="165"/>
      <c r="F35" s="200">
        <v>0</v>
      </c>
      <c r="G35" s="165"/>
      <c r="H35" s="200">
        <v>6398.586218372704</v>
      </c>
      <c r="I35" s="165" t="s">
        <v>71</v>
      </c>
      <c r="J35" s="200">
        <v>144.77150691686595</v>
      </c>
      <c r="K35" s="165" t="s">
        <v>71</v>
      </c>
      <c r="L35" s="200">
        <v>222.96556435999997</v>
      </c>
      <c r="M35" s="38" t="s">
        <v>71</v>
      </c>
      <c r="N35" s="200">
        <v>0</v>
      </c>
      <c r="O35" s="186"/>
      <c r="P35" s="200">
        <v>946.67064025986099</v>
      </c>
      <c r="Q35" s="186" t="s">
        <v>71</v>
      </c>
      <c r="R35" s="200">
        <v>90</v>
      </c>
      <c r="S35" s="186" t="s">
        <v>71</v>
      </c>
      <c r="T35" s="200">
        <v>33.529600000000002</v>
      </c>
      <c r="U35" s="29" t="s">
        <v>71</v>
      </c>
      <c r="V35" s="200">
        <v>840.71683639384537</v>
      </c>
      <c r="W35" s="165" t="s">
        <v>71</v>
      </c>
      <c r="X35" s="200">
        <v>428</v>
      </c>
      <c r="Y35" s="165" t="s">
        <v>71</v>
      </c>
      <c r="Z35" s="200">
        <v>38.381649000000003</v>
      </c>
      <c r="AA35" s="150" t="s">
        <v>71</v>
      </c>
      <c r="AB35" s="165"/>
      <c r="AC35" s="220">
        <v>0</v>
      </c>
      <c r="AD35" s="214"/>
      <c r="AE35" s="220">
        <v>0</v>
      </c>
      <c r="AF35" s="214"/>
      <c r="AG35" s="220">
        <v>0</v>
      </c>
      <c r="AH35" s="224"/>
      <c r="AI35" s="220">
        <v>3.1730778650281963</v>
      </c>
      <c r="AJ35" s="223"/>
      <c r="AK35" s="220">
        <v>4.9925018917567399E-2</v>
      </c>
      <c r="AL35" s="225"/>
      <c r="AM35" s="220">
        <v>6.2574982911364416E-2</v>
      </c>
      <c r="AN35" s="225"/>
      <c r="AO35" s="220">
        <v>0</v>
      </c>
      <c r="AP35" s="67"/>
      <c r="AQ35" s="220">
        <v>0.22926700143123482</v>
      </c>
      <c r="AR35" s="67"/>
      <c r="AS35" s="220">
        <v>2.265781165819936E-2</v>
      </c>
      <c r="AT35" s="67"/>
      <c r="AU35" s="220">
        <f t="shared" si="15"/>
        <v>6.6428822141240745E-3</v>
      </c>
      <c r="AV35" s="186"/>
      <c r="AW35" s="220">
        <f t="shared" si="16"/>
        <v>0.13969750988980048</v>
      </c>
      <c r="AX35" s="220"/>
      <c r="AY35" s="220">
        <f t="shared" si="17"/>
        <v>7.3346825950381209E-2</v>
      </c>
      <c r="AZ35" s="220"/>
      <c r="BA35" s="220">
        <f t="shared" si="18"/>
        <v>7.3070254584974223E-3</v>
      </c>
    </row>
    <row r="36" spans="1:53" s="4" customFormat="1" ht="12">
      <c r="A36" s="114" t="s">
        <v>91</v>
      </c>
      <c r="B36" s="200">
        <v>22378</v>
      </c>
      <c r="C36" s="150"/>
      <c r="D36" s="200">
        <v>10442</v>
      </c>
      <c r="E36" s="150"/>
      <c r="F36" s="200">
        <v>12259.012140431269</v>
      </c>
      <c r="G36" s="150"/>
      <c r="H36" s="200">
        <v>16224.885965299767</v>
      </c>
      <c r="I36" s="150"/>
      <c r="J36" s="200">
        <v>16196.48858350149</v>
      </c>
      <c r="K36" s="150"/>
      <c r="L36" s="200">
        <v>23672.313531437449</v>
      </c>
      <c r="N36" s="200">
        <v>16062.632301596357</v>
      </c>
      <c r="P36" s="200">
        <v>16929.810443902421</v>
      </c>
      <c r="Q36" s="22"/>
      <c r="R36" s="200">
        <v>16462</v>
      </c>
      <c r="S36" s="22"/>
      <c r="T36" s="440">
        <f>SUM(T37:T51)</f>
        <v>15910.354449028102</v>
      </c>
      <c r="U36" s="440"/>
      <c r="V36" s="200">
        <f>SUM(V37:V51)</f>
        <v>16585.006775864327</v>
      </c>
      <c r="W36" s="200"/>
      <c r="X36" s="200">
        <f t="shared" ref="X36:Z36" si="19">SUM(X37:X51)</f>
        <v>14668</v>
      </c>
      <c r="Y36" s="200"/>
      <c r="Z36" s="200">
        <f t="shared" si="19"/>
        <v>4666.64833946</v>
      </c>
      <c r="AA36" s="150"/>
      <c r="AB36" s="150"/>
      <c r="AC36" s="220">
        <v>9.151246242869119</v>
      </c>
      <c r="AD36" s="217"/>
      <c r="AE36" s="220">
        <v>6.1812219190083528</v>
      </c>
      <c r="AF36" s="217"/>
      <c r="AG36" s="220">
        <v>7.4371264994926705</v>
      </c>
      <c r="AH36" s="220"/>
      <c r="AI36" s="220">
        <v>8.0459690253564329</v>
      </c>
      <c r="AJ36" s="225"/>
      <c r="AK36" s="220">
        <v>5.5854222709294232</v>
      </c>
      <c r="AL36" s="225"/>
      <c r="AM36" s="220">
        <v>6.6436026520690081</v>
      </c>
      <c r="AN36" s="225"/>
      <c r="AO36" s="220">
        <v>5.1775657144894316</v>
      </c>
      <c r="AP36" s="62"/>
      <c r="AQ36" s="220">
        <v>4.1001027286609988</v>
      </c>
      <c r="AR36" s="62"/>
      <c r="AS36" s="220">
        <v>4.1443655057475315</v>
      </c>
      <c r="AT36" s="62"/>
      <c r="AU36" s="220">
        <f t="shared" si="15"/>
        <v>3.1521584089836621</v>
      </c>
      <c r="AV36" s="22"/>
      <c r="AW36" s="220">
        <f t="shared" si="16"/>
        <v>2.7558436417566146</v>
      </c>
      <c r="AX36" s="220"/>
      <c r="AY36" s="220">
        <f t="shared" si="17"/>
        <v>2.5136711285985784</v>
      </c>
      <c r="AZ36" s="220"/>
      <c r="BA36" s="220">
        <f t="shared" si="18"/>
        <v>0.88842764995034318</v>
      </c>
    </row>
    <row r="37" spans="1:53" s="4" customFormat="1" ht="12">
      <c r="A37" s="75" t="s">
        <v>87</v>
      </c>
      <c r="B37" s="197">
        <v>8749</v>
      </c>
      <c r="C37" s="150" t="s">
        <v>71</v>
      </c>
      <c r="D37" s="197">
        <v>6953</v>
      </c>
      <c r="E37" s="150"/>
      <c r="F37" s="197">
        <v>7643.4045933084444</v>
      </c>
      <c r="G37" s="150"/>
      <c r="H37" s="200">
        <v>13110.594718168246</v>
      </c>
      <c r="I37" s="150"/>
      <c r="J37" s="200">
        <v>5978.3093925357362</v>
      </c>
      <c r="K37" s="150"/>
      <c r="L37" s="200">
        <v>10960.743674977646</v>
      </c>
      <c r="N37" s="200">
        <v>6603.1080019704195</v>
      </c>
      <c r="P37" s="200">
        <v>7728.4401068308634</v>
      </c>
      <c r="Q37" s="22"/>
      <c r="R37" s="200">
        <v>8168</v>
      </c>
      <c r="S37" s="22"/>
      <c r="T37" s="200">
        <v>7607.5280343496479</v>
      </c>
      <c r="U37" s="22"/>
      <c r="V37" s="200">
        <v>4185.6047770000005</v>
      </c>
      <c r="W37" s="150"/>
      <c r="X37" s="200">
        <v>5175</v>
      </c>
      <c r="Y37" s="150"/>
      <c r="Z37" s="200">
        <v>1935.3356630000001</v>
      </c>
      <c r="AA37" s="150"/>
      <c r="AB37" s="150"/>
      <c r="AC37" s="220">
        <v>3.5778109473081563</v>
      </c>
      <c r="AD37" s="214"/>
      <c r="AE37" s="220">
        <v>4.115881632145669</v>
      </c>
      <c r="AF37" s="214"/>
      <c r="AG37" s="220">
        <v>4.6369940902300506</v>
      </c>
      <c r="AH37" s="220"/>
      <c r="AI37" s="220">
        <v>6.5015827681001754</v>
      </c>
      <c r="AJ37" s="216"/>
      <c r="AK37" s="220">
        <v>2.0616433155511062</v>
      </c>
      <c r="AL37" s="225"/>
      <c r="AM37" s="220">
        <v>3.0761178306896282</v>
      </c>
      <c r="AN37" s="225"/>
      <c r="AO37" s="220">
        <v>2.1284198603410189</v>
      </c>
      <c r="AP37" s="62"/>
      <c r="AQ37" s="220">
        <v>1.8716924489679161</v>
      </c>
      <c r="AR37" s="62"/>
      <c r="AS37" s="220">
        <v>2.0563222847130262</v>
      </c>
      <c r="AT37" s="62"/>
      <c r="AU37" s="220">
        <f t="shared" si="15"/>
        <v>1.5072029691028688</v>
      </c>
      <c r="AV37" s="22"/>
      <c r="AW37" s="220">
        <f t="shared" si="16"/>
        <v>0.6955000059685188</v>
      </c>
      <c r="AX37" s="220"/>
      <c r="AY37" s="220">
        <f t="shared" si="17"/>
        <v>0.88684538386267009</v>
      </c>
      <c r="AZ37" s="220"/>
      <c r="BA37" s="220">
        <f t="shared" si="18"/>
        <v>0.36844552875461356</v>
      </c>
    </row>
    <row r="38" spans="1:53" s="38" customFormat="1" ht="12">
      <c r="A38" s="75" t="s">
        <v>23</v>
      </c>
      <c r="B38" s="197">
        <v>5384</v>
      </c>
      <c r="C38" s="150" t="s">
        <v>71</v>
      </c>
      <c r="D38" s="197">
        <v>1131</v>
      </c>
      <c r="E38" s="150" t="s">
        <v>71</v>
      </c>
      <c r="F38" s="197">
        <v>2021.1937080882799</v>
      </c>
      <c r="G38" s="186" t="s">
        <v>71</v>
      </c>
      <c r="H38" s="200">
        <v>1712.3398458331253</v>
      </c>
      <c r="I38" s="150" t="s">
        <v>71</v>
      </c>
      <c r="J38" s="200">
        <v>1104.4108741240993</v>
      </c>
      <c r="K38" s="186" t="s">
        <v>71</v>
      </c>
      <c r="L38" s="200">
        <v>7542.6369682922159</v>
      </c>
      <c r="M38" s="38" t="s">
        <v>71</v>
      </c>
      <c r="N38" s="200">
        <v>5310.9460497619039</v>
      </c>
      <c r="O38" s="38" t="s">
        <v>71</v>
      </c>
      <c r="P38" s="200">
        <v>2424.4604778359671</v>
      </c>
      <c r="Q38" s="29"/>
      <c r="R38" s="200">
        <v>3732</v>
      </c>
      <c r="S38" s="29"/>
      <c r="T38" s="200">
        <v>3335.742490687287</v>
      </c>
      <c r="U38" s="29"/>
      <c r="V38" s="200">
        <v>6190.1396918084893</v>
      </c>
      <c r="W38" s="186"/>
      <c r="X38" s="200">
        <v>3558</v>
      </c>
      <c r="Y38" s="186"/>
      <c r="Z38" s="200">
        <v>609.40846610000006</v>
      </c>
      <c r="AA38" s="150" t="s">
        <v>71</v>
      </c>
      <c r="AB38" s="186"/>
      <c r="AC38" s="220">
        <v>2.2017298137280963</v>
      </c>
      <c r="AD38" s="214"/>
      <c r="AE38" s="220">
        <v>0.66950411706554747</v>
      </c>
      <c r="AF38" s="214"/>
      <c r="AG38" s="220">
        <v>1.226189607680932</v>
      </c>
      <c r="AH38" s="220"/>
      <c r="AI38" s="220">
        <v>0.84915440329890701</v>
      </c>
      <c r="AJ38" s="216"/>
      <c r="AK38" s="220">
        <v>0.38086039827626622</v>
      </c>
      <c r="AL38" s="225"/>
      <c r="AM38" s="220">
        <v>2.1168308243126361</v>
      </c>
      <c r="AN38" s="225"/>
      <c r="AO38" s="220">
        <v>1.7119094593242665</v>
      </c>
      <c r="AP38" s="67"/>
      <c r="AQ38" s="220">
        <v>0.58716174369726992</v>
      </c>
      <c r="AR38" s="67"/>
      <c r="AS38" s="220">
        <v>0.93954392342666671</v>
      </c>
      <c r="AT38" s="67"/>
      <c r="AU38" s="220">
        <f t="shared" si="15"/>
        <v>0.66087708956517577</v>
      </c>
      <c r="AV38" s="29"/>
      <c r="AW38" s="220">
        <f t="shared" si="16"/>
        <v>1.0285830655240504</v>
      </c>
      <c r="AX38" s="220"/>
      <c r="AY38" s="220">
        <f t="shared" si="17"/>
        <v>0.60973833348471118</v>
      </c>
      <c r="AZ38" s="220"/>
      <c r="BA38" s="220">
        <f t="shared" si="18"/>
        <v>0.11601802664644666</v>
      </c>
    </row>
    <row r="39" spans="1:53" s="4" customFormat="1" ht="12">
      <c r="A39" s="75" t="s">
        <v>92</v>
      </c>
      <c r="B39" s="197">
        <v>4524</v>
      </c>
      <c r="C39" s="150" t="s">
        <v>71</v>
      </c>
      <c r="D39" s="197">
        <v>397</v>
      </c>
      <c r="E39" s="150" t="s">
        <v>71</v>
      </c>
      <c r="F39" s="197">
        <v>535.81483854166675</v>
      </c>
      <c r="G39" s="150" t="s">
        <v>71</v>
      </c>
      <c r="H39" s="200">
        <v>851.1145880940926</v>
      </c>
      <c r="I39" s="150" t="s">
        <v>71</v>
      </c>
      <c r="J39" s="200">
        <v>5078.948084368305</v>
      </c>
      <c r="K39" s="150" t="s">
        <v>71</v>
      </c>
      <c r="L39" s="200">
        <v>2437.1774052546289</v>
      </c>
      <c r="M39" s="186"/>
      <c r="N39" s="200">
        <v>1756.3604591125534</v>
      </c>
      <c r="O39" s="186"/>
      <c r="P39" s="200">
        <v>3432.1701316140143</v>
      </c>
      <c r="Q39" s="186"/>
      <c r="R39" s="200">
        <v>2245</v>
      </c>
      <c r="S39" s="186"/>
      <c r="T39" s="200">
        <v>1801.7429598215776</v>
      </c>
      <c r="U39" s="29" t="s">
        <v>71</v>
      </c>
      <c r="V39" s="200">
        <v>2757.8860172916957</v>
      </c>
      <c r="W39" s="29" t="s">
        <v>71</v>
      </c>
      <c r="X39" s="200">
        <v>296</v>
      </c>
      <c r="Y39" s="29" t="s">
        <v>71</v>
      </c>
      <c r="Z39" s="200">
        <v>369.36487460000001</v>
      </c>
      <c r="AA39" s="150" t="s">
        <v>71</v>
      </c>
      <c r="AB39" s="29"/>
      <c r="AC39" s="220">
        <v>1.8500419162901016</v>
      </c>
      <c r="AD39" s="214"/>
      <c r="AE39" s="220">
        <v>0.23500719228560771</v>
      </c>
      <c r="AF39" s="214"/>
      <c r="AG39" s="220">
        <v>0.32506067282509665</v>
      </c>
      <c r="AH39" s="220"/>
      <c r="AI39" s="220">
        <v>0.42207024613177579</v>
      </c>
      <c r="AJ39" s="216"/>
      <c r="AK39" s="220">
        <v>1.7514950599985064</v>
      </c>
      <c r="AL39" s="225"/>
      <c r="AM39" s="220">
        <v>0.68399052976420749</v>
      </c>
      <c r="AN39" s="225"/>
      <c r="AO39" s="220">
        <v>0.5661383218292505</v>
      </c>
      <c r="AP39" s="62"/>
      <c r="AQ39" s="220">
        <v>0.83121132209296389</v>
      </c>
      <c r="AR39" s="62"/>
      <c r="AS39" s="220">
        <v>0.56518652414063952</v>
      </c>
      <c r="AT39" s="62"/>
      <c r="AU39" s="220">
        <f t="shared" si="15"/>
        <v>0.35696120031918138</v>
      </c>
      <c r="AV39" s="186"/>
      <c r="AW39" s="220">
        <f t="shared" si="16"/>
        <v>0.4582634633893119</v>
      </c>
      <c r="AX39" s="220"/>
      <c r="AY39" s="220">
        <f t="shared" si="17"/>
        <v>5.0725842246058028E-2</v>
      </c>
      <c r="AZ39" s="220"/>
      <c r="BA39" s="220">
        <f t="shared" si="18"/>
        <v>7.0318983485490885E-2</v>
      </c>
    </row>
    <row r="40" spans="1:53" s="4" customFormat="1" ht="12">
      <c r="A40" s="75" t="s">
        <v>24</v>
      </c>
      <c r="B40" s="197">
        <v>1397</v>
      </c>
      <c r="C40" s="150" t="s">
        <v>71</v>
      </c>
      <c r="D40" s="197">
        <v>374</v>
      </c>
      <c r="E40" s="150" t="s">
        <v>71</v>
      </c>
      <c r="F40" s="197">
        <v>85.129998243023948</v>
      </c>
      <c r="G40" s="186" t="s">
        <v>71</v>
      </c>
      <c r="H40" s="200">
        <v>336.17806420329384</v>
      </c>
      <c r="I40" s="150" t="s">
        <v>71</v>
      </c>
      <c r="J40" s="200">
        <v>3402.5289353288149</v>
      </c>
      <c r="K40" s="150" t="s">
        <v>71</v>
      </c>
      <c r="L40" s="200">
        <v>1712.3977728544623</v>
      </c>
      <c r="M40" s="186" t="s">
        <v>71</v>
      </c>
      <c r="N40" s="200">
        <v>1488.5794933333334</v>
      </c>
      <c r="O40" s="186" t="s">
        <v>71</v>
      </c>
      <c r="P40" s="200">
        <v>1038.8757000161904</v>
      </c>
      <c r="Q40" s="186" t="s">
        <v>71</v>
      </c>
      <c r="R40" s="200">
        <v>1030</v>
      </c>
      <c r="S40" s="186" t="s">
        <v>71</v>
      </c>
      <c r="T40" s="200">
        <v>1253.0084469955077</v>
      </c>
      <c r="U40" s="186" t="s">
        <v>71</v>
      </c>
      <c r="V40" s="200">
        <v>1197.95299</v>
      </c>
      <c r="W40" s="29" t="s">
        <v>71</v>
      </c>
      <c r="X40" s="200">
        <v>1921</v>
      </c>
      <c r="Y40" s="29"/>
      <c r="Z40" s="200">
        <v>304.3997043</v>
      </c>
      <c r="AA40" s="150" t="s">
        <v>71</v>
      </c>
      <c r="AB40" s="29"/>
      <c r="AC40" s="220">
        <v>0.57128836362892832</v>
      </c>
      <c r="AD40" s="214"/>
      <c r="AE40" s="220">
        <v>0.2213921660322854</v>
      </c>
      <c r="AF40" s="214"/>
      <c r="AG40" s="220">
        <v>5.1645479960564324E-2</v>
      </c>
      <c r="AH40" s="220"/>
      <c r="AI40" s="220">
        <v>0.16671169815115638</v>
      </c>
      <c r="AJ40" s="216"/>
      <c r="AK40" s="220">
        <v>1.173375376699014</v>
      </c>
      <c r="AL40" s="225"/>
      <c r="AM40" s="220">
        <v>0.48058210998366058</v>
      </c>
      <c r="AN40" s="225"/>
      <c r="AO40" s="220">
        <v>0.47982285862378532</v>
      </c>
      <c r="AP40" s="62"/>
      <c r="AQ40" s="220">
        <v>0.25159744738371376</v>
      </c>
      <c r="AR40" s="62"/>
      <c r="AS40" s="220">
        <v>0.25930606675494822</v>
      </c>
      <c r="AT40" s="62"/>
      <c r="AU40" s="220">
        <f t="shared" si="15"/>
        <v>0.24824595362586149</v>
      </c>
      <c r="AV40" s="186"/>
      <c r="AW40" s="220">
        <f t="shared" si="16"/>
        <v>0.19905756899775365</v>
      </c>
      <c r="AX40" s="220"/>
      <c r="AY40" s="220">
        <f t="shared" si="17"/>
        <v>0.32920386133336993</v>
      </c>
      <c r="AZ40" s="220"/>
      <c r="BA40" s="220">
        <f t="shared" si="18"/>
        <v>5.7951037718029959E-2</v>
      </c>
    </row>
    <row r="41" spans="1:53" s="4" customFormat="1" ht="12">
      <c r="A41" s="75" t="s">
        <v>28</v>
      </c>
      <c r="B41" s="197">
        <v>134</v>
      </c>
      <c r="C41" s="150" t="s">
        <v>71</v>
      </c>
      <c r="D41" s="197">
        <v>0</v>
      </c>
      <c r="E41" s="150"/>
      <c r="F41" s="197">
        <v>771.64441219158209</v>
      </c>
      <c r="G41" s="186" t="s">
        <v>71</v>
      </c>
      <c r="H41" s="200">
        <v>102.97380258169646</v>
      </c>
      <c r="I41" s="150" t="s">
        <v>71</v>
      </c>
      <c r="J41" s="200">
        <v>0</v>
      </c>
      <c r="K41" s="150"/>
      <c r="L41" s="200">
        <v>15.498965447999996</v>
      </c>
      <c r="M41" s="186" t="s">
        <v>71</v>
      </c>
      <c r="N41" s="200">
        <v>170.24005057471265</v>
      </c>
      <c r="O41" s="186" t="s">
        <v>71</v>
      </c>
      <c r="P41" s="200">
        <v>883.34138409207412</v>
      </c>
      <c r="Q41" s="186" t="s">
        <v>71</v>
      </c>
      <c r="R41" s="200">
        <v>444</v>
      </c>
      <c r="S41" s="186" t="s">
        <v>71</v>
      </c>
      <c r="T41" s="200">
        <v>10.040222492402572</v>
      </c>
      <c r="U41" s="186" t="s">
        <v>71</v>
      </c>
      <c r="V41" s="200">
        <v>0</v>
      </c>
      <c r="W41" s="150"/>
      <c r="X41" s="200">
        <v>475</v>
      </c>
      <c r="Y41" s="150" t="s">
        <v>71</v>
      </c>
      <c r="Z41" s="200">
        <v>66.36735023</v>
      </c>
      <c r="AA41" s="150" t="s">
        <v>71</v>
      </c>
      <c r="AB41" s="150"/>
      <c r="AC41" s="220">
        <v>5.4797881693827058E-2</v>
      </c>
      <c r="AD41" s="214"/>
      <c r="AE41" s="220">
        <v>0</v>
      </c>
      <c r="AF41" s="214"/>
      <c r="AG41" s="220">
        <v>0.46813046927071322</v>
      </c>
      <c r="AH41" s="220"/>
      <c r="AI41" s="220">
        <v>5.1065013816890048E-2</v>
      </c>
      <c r="AJ41" s="216"/>
      <c r="AK41" s="220">
        <v>0</v>
      </c>
      <c r="AL41" s="225"/>
      <c r="AM41" s="220">
        <v>4.3497636096240964E-3</v>
      </c>
      <c r="AN41" s="225"/>
      <c r="AO41" s="220">
        <v>5.487450827103723E-2</v>
      </c>
      <c r="AP41" s="62"/>
      <c r="AQ41" s="220">
        <v>0.21392976792363022</v>
      </c>
      <c r="AR41" s="62"/>
      <c r="AS41" s="220">
        <v>0.11177853751378351</v>
      </c>
      <c r="AT41" s="62"/>
      <c r="AU41" s="220">
        <f t="shared" si="15"/>
        <v>1.9891682400216383E-3</v>
      </c>
      <c r="AV41" s="186"/>
      <c r="AW41" s="220">
        <f t="shared" si="16"/>
        <v>0</v>
      </c>
      <c r="AX41" s="220"/>
      <c r="AY41" s="220">
        <f t="shared" si="17"/>
        <v>8.140126711782962E-2</v>
      </c>
      <c r="AZ41" s="220"/>
      <c r="BA41" s="220">
        <f t="shared" si="18"/>
        <v>1.2634890120109864E-2</v>
      </c>
    </row>
    <row r="42" spans="1:53" s="4" customFormat="1" ht="12">
      <c r="A42" s="75" t="s">
        <v>88</v>
      </c>
      <c r="B42" s="197">
        <v>653</v>
      </c>
      <c r="C42" s="150" t="s">
        <v>71</v>
      </c>
      <c r="D42" s="200">
        <v>154</v>
      </c>
      <c r="E42" s="150" t="s">
        <v>71</v>
      </c>
      <c r="F42" s="200">
        <v>802.1196574746009</v>
      </c>
      <c r="G42" s="186" t="s">
        <v>71</v>
      </c>
      <c r="H42" s="200">
        <v>0</v>
      </c>
      <c r="I42" s="150"/>
      <c r="J42" s="200">
        <v>464.34507475558797</v>
      </c>
      <c r="K42" s="150" t="s">
        <v>71</v>
      </c>
      <c r="L42" s="200">
        <v>189.50519276237998</v>
      </c>
      <c r="M42" s="186" t="s">
        <v>71</v>
      </c>
      <c r="N42" s="200">
        <v>303.8969180555556</v>
      </c>
      <c r="O42" s="186" t="s">
        <v>71</v>
      </c>
      <c r="P42" s="200">
        <v>892.33128908656579</v>
      </c>
      <c r="Q42" s="186" t="s">
        <v>71</v>
      </c>
      <c r="R42" s="200">
        <v>426</v>
      </c>
      <c r="S42" s="186" t="s">
        <v>71</v>
      </c>
      <c r="T42" s="200">
        <v>1303.6207742756067</v>
      </c>
      <c r="U42" s="186" t="s">
        <v>71</v>
      </c>
      <c r="V42" s="200">
        <v>36.324098999999997</v>
      </c>
      <c r="W42" s="165" t="s">
        <v>71</v>
      </c>
      <c r="X42" s="200">
        <v>713</v>
      </c>
      <c r="Y42" s="165" t="s">
        <v>71</v>
      </c>
      <c r="Z42" s="200">
        <v>237.24143280000001</v>
      </c>
      <c r="AA42" s="150" t="s">
        <v>71</v>
      </c>
      <c r="AB42" s="165"/>
      <c r="AC42" s="220">
        <v>0.26703743840350053</v>
      </c>
      <c r="AD42" s="214"/>
      <c r="AE42" s="220">
        <v>9.1161480130941039E-2</v>
      </c>
      <c r="AF42" s="214"/>
      <c r="AG42" s="220">
        <v>0.48661876601734688</v>
      </c>
      <c r="AH42" s="220"/>
      <c r="AI42" s="220">
        <v>0</v>
      </c>
      <c r="AJ42" s="216"/>
      <c r="AK42" s="220">
        <v>0.16013121045126877</v>
      </c>
      <c r="AL42" s="225"/>
      <c r="AM42" s="220">
        <v>5.3184375052527717E-2</v>
      </c>
      <c r="AN42" s="225"/>
      <c r="AO42" s="220">
        <v>9.7956937201823066E-2</v>
      </c>
      <c r="AP42" s="62"/>
      <c r="AQ42" s="220">
        <v>0.21610696501159848</v>
      </c>
      <c r="AR42" s="62"/>
      <c r="AS42" s="220">
        <v>0.10724697518214363</v>
      </c>
      <c r="AT42" s="62"/>
      <c r="AU42" s="220">
        <f t="shared" si="15"/>
        <v>0.25827326467950951</v>
      </c>
      <c r="AV42" s="186"/>
      <c r="AW42" s="220">
        <f t="shared" si="16"/>
        <v>6.0357851295765232E-3</v>
      </c>
      <c r="AX42" s="220"/>
      <c r="AY42" s="220">
        <f t="shared" si="17"/>
        <v>0.12218758622107899</v>
      </c>
      <c r="AZ42" s="220"/>
      <c r="BA42" s="220">
        <f t="shared" si="18"/>
        <v>4.5165573508319179E-2</v>
      </c>
    </row>
    <row r="43" spans="1:53" s="4" customFormat="1" ht="12">
      <c r="A43" s="75" t="s">
        <v>29</v>
      </c>
      <c r="B43" s="197">
        <v>100</v>
      </c>
      <c r="C43" s="150" t="s">
        <v>71</v>
      </c>
      <c r="D43" s="197">
        <v>110</v>
      </c>
      <c r="E43" s="150" t="s">
        <v>71</v>
      </c>
      <c r="F43" s="197">
        <v>306.35255084361393</v>
      </c>
      <c r="G43" s="186" t="s">
        <v>71</v>
      </c>
      <c r="H43" s="200">
        <v>26.319527862664376</v>
      </c>
      <c r="I43" s="150" t="s">
        <v>71</v>
      </c>
      <c r="J43" s="200">
        <v>154.86494037519984</v>
      </c>
      <c r="K43" s="150" t="s">
        <v>71</v>
      </c>
      <c r="L43" s="200">
        <v>362.96605101298002</v>
      </c>
      <c r="M43" s="186" t="s">
        <v>71</v>
      </c>
      <c r="N43" s="200">
        <v>245.82495</v>
      </c>
      <c r="O43" s="186" t="s">
        <v>71</v>
      </c>
      <c r="P43" s="200">
        <v>263.98934832785716</v>
      </c>
      <c r="Q43" s="186" t="s">
        <v>71</v>
      </c>
      <c r="R43" s="200">
        <v>178</v>
      </c>
      <c r="S43" s="186" t="s">
        <v>71</v>
      </c>
      <c r="T43" s="200">
        <v>107.7881881899863</v>
      </c>
      <c r="U43" s="186" t="s">
        <v>71</v>
      </c>
      <c r="V43" s="200">
        <v>581.25189431663227</v>
      </c>
      <c r="W43" s="165" t="s">
        <v>71</v>
      </c>
      <c r="X43" s="200">
        <v>605</v>
      </c>
      <c r="Y43" s="165" t="s">
        <v>71</v>
      </c>
      <c r="Z43" s="200">
        <v>105.82433349999999</v>
      </c>
      <c r="AA43" s="150" t="s">
        <v>71</v>
      </c>
      <c r="AB43" s="165"/>
      <c r="AC43" s="220">
        <v>4.0893941562557504E-2</v>
      </c>
      <c r="AD43" s="214"/>
      <c r="AE43" s="220">
        <v>6.5115342950672173E-2</v>
      </c>
      <c r="AF43" s="214"/>
      <c r="AG43" s="220">
        <v>0.1858536926113252</v>
      </c>
      <c r="AH43" s="220"/>
      <c r="AI43" s="220">
        <v>1.3051931853198121E-2</v>
      </c>
      <c r="AJ43" s="216"/>
      <c r="AK43" s="220">
        <v>5.3405778820411372E-2</v>
      </c>
      <c r="AL43" s="225"/>
      <c r="AM43" s="220">
        <v>0.10186592940814357</v>
      </c>
      <c r="AN43" s="225"/>
      <c r="AO43" s="220">
        <v>7.9238247442144721E-2</v>
      </c>
      <c r="AP43" s="62"/>
      <c r="AQ43" s="220">
        <v>6.3933583367811783E-2</v>
      </c>
      <c r="AR43" s="62"/>
      <c r="AS43" s="220">
        <v>4.4812116390660954E-2</v>
      </c>
      <c r="AT43" s="62"/>
      <c r="AU43" s="220">
        <f t="shared" si="15"/>
        <v>2.1354988971533168E-2</v>
      </c>
      <c r="AV43" s="186"/>
      <c r="AW43" s="220">
        <f t="shared" si="16"/>
        <v>9.6583580510958153E-2</v>
      </c>
      <c r="AX43" s="220"/>
      <c r="AY43" s="220">
        <f t="shared" si="17"/>
        <v>0.10367950864481457</v>
      </c>
      <c r="AZ43" s="220"/>
      <c r="BA43" s="220">
        <f t="shared" si="18"/>
        <v>2.0146635675111862E-2</v>
      </c>
    </row>
    <row r="44" spans="1:53" s="4" customFormat="1" ht="12">
      <c r="A44" s="75" t="s">
        <v>103</v>
      </c>
      <c r="B44" s="200">
        <v>0</v>
      </c>
      <c r="C44" s="150"/>
      <c r="D44" s="197">
        <v>0</v>
      </c>
      <c r="E44" s="150"/>
      <c r="F44" s="197">
        <v>0</v>
      </c>
      <c r="G44" s="186"/>
      <c r="H44" s="200">
        <v>64.219012669334887</v>
      </c>
      <c r="I44" s="150" t="s">
        <v>71</v>
      </c>
      <c r="J44" s="200">
        <v>0</v>
      </c>
      <c r="K44" s="150"/>
      <c r="L44" s="200">
        <v>0</v>
      </c>
      <c r="M44" s="186"/>
      <c r="N44" s="200">
        <v>0</v>
      </c>
      <c r="O44" s="186"/>
      <c r="P44" s="200">
        <v>0</v>
      </c>
      <c r="Q44" s="186"/>
      <c r="R44" s="200">
        <v>86</v>
      </c>
      <c r="S44" s="186" t="s">
        <v>71</v>
      </c>
      <c r="T44" s="200">
        <v>11.193728</v>
      </c>
      <c r="U44" s="186" t="s">
        <v>71</v>
      </c>
      <c r="V44" s="200">
        <v>0</v>
      </c>
      <c r="W44" s="150"/>
      <c r="X44" s="200">
        <v>105</v>
      </c>
      <c r="Y44" s="150" t="s">
        <v>71</v>
      </c>
      <c r="Z44" s="200">
        <v>40.886611289999998</v>
      </c>
      <c r="AA44" s="150" t="s">
        <v>71</v>
      </c>
      <c r="AB44" s="150"/>
      <c r="AC44" s="220">
        <v>0</v>
      </c>
      <c r="AD44" s="214"/>
      <c r="AE44" s="220">
        <v>0</v>
      </c>
      <c r="AF44" s="214"/>
      <c r="AG44" s="220">
        <v>0</v>
      </c>
      <c r="AH44" s="220"/>
      <c r="AI44" s="220">
        <v>3.1846398666931668E-2</v>
      </c>
      <c r="AJ44" s="216"/>
      <c r="AK44" s="220">
        <v>0</v>
      </c>
      <c r="AL44" s="225"/>
      <c r="AM44" s="220">
        <v>0</v>
      </c>
      <c r="AN44" s="225"/>
      <c r="AO44" s="220">
        <v>0</v>
      </c>
      <c r="AP44" s="62"/>
      <c r="AQ44" s="220">
        <v>0</v>
      </c>
      <c r="AR44" s="62"/>
      <c r="AS44" s="220">
        <v>2.1650797806723833E-2</v>
      </c>
      <c r="AT44" s="62"/>
      <c r="AU44" s="220">
        <f t="shared" si="15"/>
        <v>2.2177006776383447E-3</v>
      </c>
      <c r="AV44" s="186"/>
      <c r="AW44" s="220">
        <f t="shared" si="16"/>
        <v>0</v>
      </c>
      <c r="AX44" s="220"/>
      <c r="AY44" s="220">
        <f t="shared" si="17"/>
        <v>1.7993964310257075E-2</v>
      </c>
      <c r="AZ44" s="220"/>
      <c r="BA44" s="220">
        <f t="shared" si="18"/>
        <v>7.7839154229073912E-3</v>
      </c>
    </row>
    <row r="45" spans="1:53" s="4" customFormat="1" ht="12">
      <c r="A45" s="75" t="s">
        <v>166</v>
      </c>
      <c r="B45" s="200">
        <v>0</v>
      </c>
      <c r="C45" s="165"/>
      <c r="D45" s="200">
        <v>0</v>
      </c>
      <c r="E45" s="165"/>
      <c r="F45" s="200">
        <v>0</v>
      </c>
      <c r="G45" s="165"/>
      <c r="H45" s="200">
        <v>0</v>
      </c>
      <c r="I45" s="165"/>
      <c r="J45" s="200">
        <v>0</v>
      </c>
      <c r="K45" s="165"/>
      <c r="L45" s="200">
        <v>0</v>
      </c>
      <c r="M45" s="186"/>
      <c r="N45" s="200">
        <v>0</v>
      </c>
      <c r="O45" s="186"/>
      <c r="P45" s="200">
        <v>22.818755555555555</v>
      </c>
      <c r="Q45" s="186" t="s">
        <v>71</v>
      </c>
      <c r="R45" s="200">
        <v>77</v>
      </c>
      <c r="S45" s="186" t="s">
        <v>71</v>
      </c>
      <c r="T45" s="200">
        <v>113.757712</v>
      </c>
      <c r="U45" s="186" t="s">
        <v>71</v>
      </c>
      <c r="V45" s="200">
        <v>0</v>
      </c>
      <c r="W45" s="302"/>
      <c r="X45" s="200">
        <v>0</v>
      </c>
      <c r="Y45" s="302"/>
      <c r="Z45" s="200">
        <v>145.1034483</v>
      </c>
      <c r="AA45" s="150" t="s">
        <v>71</v>
      </c>
      <c r="AB45" s="302"/>
      <c r="AC45" s="220">
        <v>0</v>
      </c>
      <c r="AD45" s="214"/>
      <c r="AE45" s="220">
        <v>0</v>
      </c>
      <c r="AF45" s="214"/>
      <c r="AG45" s="220">
        <v>0</v>
      </c>
      <c r="AH45" s="224"/>
      <c r="AI45" s="220">
        <v>0</v>
      </c>
      <c r="AJ45" s="223"/>
      <c r="AK45" s="220">
        <v>0</v>
      </c>
      <c r="AL45" s="225"/>
      <c r="AM45" s="220">
        <v>0</v>
      </c>
      <c r="AN45" s="225"/>
      <c r="AO45" s="220">
        <v>0</v>
      </c>
      <c r="AP45" s="62"/>
      <c r="AQ45" s="220">
        <v>5.5263017993021132E-3</v>
      </c>
      <c r="AR45" s="62"/>
      <c r="AS45" s="220">
        <v>1.9385016640903897E-2</v>
      </c>
      <c r="AT45" s="62"/>
      <c r="AU45" s="220">
        <f t="shared" si="15"/>
        <v>2.2537670648151147E-2</v>
      </c>
      <c r="AV45" s="186"/>
      <c r="AW45" s="220">
        <f t="shared" si="16"/>
        <v>0</v>
      </c>
      <c r="AX45" s="220"/>
      <c r="AY45" s="220">
        <f t="shared" si="17"/>
        <v>0</v>
      </c>
      <c r="AZ45" s="220"/>
      <c r="BA45" s="220">
        <f t="shared" si="18"/>
        <v>2.7624518968527498E-2</v>
      </c>
    </row>
    <row r="46" spans="1:53" s="4" customFormat="1" ht="12">
      <c r="A46" s="75" t="s">
        <v>145</v>
      </c>
      <c r="B46" s="197">
        <v>0</v>
      </c>
      <c r="C46" s="150"/>
      <c r="D46" s="200">
        <v>0</v>
      </c>
      <c r="E46" s="150"/>
      <c r="F46" s="200">
        <v>0</v>
      </c>
      <c r="G46" s="186"/>
      <c r="H46" s="200">
        <v>0</v>
      </c>
      <c r="I46" s="150"/>
      <c r="J46" s="200">
        <v>0</v>
      </c>
      <c r="K46" s="150"/>
      <c r="L46" s="200">
        <v>188.27392241005711</v>
      </c>
      <c r="M46" s="186" t="s">
        <v>71</v>
      </c>
      <c r="N46" s="200">
        <v>0</v>
      </c>
      <c r="O46" s="186"/>
      <c r="P46" s="200">
        <v>72.235799999999998</v>
      </c>
      <c r="Q46" s="186" t="s">
        <v>71</v>
      </c>
      <c r="R46" s="200">
        <v>42</v>
      </c>
      <c r="S46" s="186" t="s">
        <v>71</v>
      </c>
      <c r="T46" s="200">
        <v>97.669951751019994</v>
      </c>
      <c r="U46" s="186" t="s">
        <v>71</v>
      </c>
      <c r="V46" s="200">
        <v>0</v>
      </c>
      <c r="W46" s="150"/>
      <c r="X46" s="200">
        <v>0</v>
      </c>
      <c r="Y46" s="150"/>
      <c r="Z46" s="200">
        <v>164.54392129999999</v>
      </c>
      <c r="AA46" s="150" t="s">
        <v>71</v>
      </c>
      <c r="AB46" s="150"/>
      <c r="AC46" s="220">
        <v>0</v>
      </c>
      <c r="AD46" s="214"/>
      <c r="AE46" s="220">
        <v>0</v>
      </c>
      <c r="AF46" s="214"/>
      <c r="AG46" s="220">
        <v>0</v>
      </c>
      <c r="AH46" s="220"/>
      <c r="AI46" s="220">
        <v>0</v>
      </c>
      <c r="AJ46" s="216"/>
      <c r="AK46" s="220">
        <v>0</v>
      </c>
      <c r="AL46" s="225"/>
      <c r="AM46" s="220">
        <v>5.2838820699876769E-2</v>
      </c>
      <c r="AN46" s="225"/>
      <c r="AO46" s="220">
        <v>0</v>
      </c>
      <c r="AP46" s="62"/>
      <c r="AQ46" s="220">
        <v>1.7494241986252285E-2</v>
      </c>
      <c r="AR46" s="62"/>
      <c r="AS46" s="220">
        <v>1.0573645440493034E-2</v>
      </c>
      <c r="AT46" s="62"/>
      <c r="AU46" s="220">
        <f t="shared" si="15"/>
        <v>1.9350364613392557E-2</v>
      </c>
      <c r="AV46" s="186"/>
      <c r="AW46" s="220">
        <f t="shared" si="16"/>
        <v>0</v>
      </c>
      <c r="AX46" s="220"/>
      <c r="AY46" s="220">
        <f t="shared" si="17"/>
        <v>0</v>
      </c>
      <c r="AZ46" s="220"/>
      <c r="BA46" s="220">
        <f t="shared" si="18"/>
        <v>3.1325559305179829E-2</v>
      </c>
    </row>
    <row r="47" spans="1:53" s="4" customFormat="1" ht="12">
      <c r="A47" s="75" t="s">
        <v>27</v>
      </c>
      <c r="B47" s="200">
        <v>140</v>
      </c>
      <c r="C47" s="150" t="s">
        <v>71</v>
      </c>
      <c r="D47" s="197">
        <v>0</v>
      </c>
      <c r="E47" s="150"/>
      <c r="F47" s="197">
        <v>0</v>
      </c>
      <c r="G47" s="186"/>
      <c r="H47" s="200">
        <v>21.146405887312667</v>
      </c>
      <c r="I47" s="150" t="s">
        <v>71</v>
      </c>
      <c r="J47" s="200">
        <v>13.081282013746673</v>
      </c>
      <c r="K47" s="150" t="s">
        <v>71</v>
      </c>
      <c r="L47" s="200">
        <v>13.952929933650001</v>
      </c>
      <c r="M47" s="186" t="s">
        <v>71</v>
      </c>
      <c r="N47" s="200">
        <v>40.4</v>
      </c>
      <c r="O47" s="186" t="s">
        <v>71</v>
      </c>
      <c r="P47" s="200">
        <v>52.037606010000005</v>
      </c>
      <c r="Q47" s="186" t="s">
        <v>71</v>
      </c>
      <c r="R47" s="200">
        <v>17</v>
      </c>
      <c r="S47" s="186" t="s">
        <v>71</v>
      </c>
      <c r="T47" s="200">
        <v>175.51868780755714</v>
      </c>
      <c r="U47" s="186" t="s">
        <v>71</v>
      </c>
      <c r="V47" s="200">
        <v>284.94181399999997</v>
      </c>
      <c r="W47" s="165" t="s">
        <v>71</v>
      </c>
      <c r="X47" s="200">
        <v>0</v>
      </c>
      <c r="Y47" s="165"/>
      <c r="Z47" s="200">
        <v>62.929704139999998</v>
      </c>
      <c r="AA47" s="150" t="s">
        <v>71</v>
      </c>
      <c r="AB47" s="165"/>
      <c r="AC47" s="220">
        <v>5.7251518187580508E-2</v>
      </c>
      <c r="AD47" s="214"/>
      <c r="AE47" s="220">
        <v>0</v>
      </c>
      <c r="AF47" s="214"/>
      <c r="AG47" s="220">
        <v>0</v>
      </c>
      <c r="AH47" s="220"/>
      <c r="AI47" s="220">
        <v>1.0486565337397063E-2</v>
      </c>
      <c r="AJ47" s="216"/>
      <c r="AK47" s="220">
        <v>4.5111311328503703E-3</v>
      </c>
      <c r="AL47" s="225"/>
      <c r="AM47" s="220">
        <v>3.9158708416152568E-3</v>
      </c>
      <c r="AN47" s="225"/>
      <c r="AO47" s="220">
        <v>1.3022377088504022E-2</v>
      </c>
      <c r="AP47" s="62"/>
      <c r="AQ47" s="220">
        <v>1.2602594169708044E-2</v>
      </c>
      <c r="AR47" s="62"/>
      <c r="AS47" s="220">
        <v>4.2798088687709896E-3</v>
      </c>
      <c r="AT47" s="62"/>
      <c r="AU47" s="220">
        <f t="shared" si="15"/>
        <v>3.4773751237211811E-2</v>
      </c>
      <c r="AV47" s="186"/>
      <c r="AW47" s="220">
        <f t="shared" si="16"/>
        <v>4.734728764327395E-2</v>
      </c>
      <c r="AX47" s="220"/>
      <c r="AY47" s="220">
        <f t="shared" si="17"/>
        <v>0</v>
      </c>
      <c r="AZ47" s="220"/>
      <c r="BA47" s="220">
        <f t="shared" si="18"/>
        <v>1.1980437584812747E-2</v>
      </c>
    </row>
    <row r="48" spans="1:53" s="4" customFormat="1" ht="12">
      <c r="A48" s="75" t="s">
        <v>168</v>
      </c>
      <c r="B48" s="197">
        <v>0</v>
      </c>
      <c r="C48" s="150"/>
      <c r="D48" s="197">
        <v>0</v>
      </c>
      <c r="E48" s="150"/>
      <c r="F48" s="197">
        <v>0</v>
      </c>
      <c r="G48" s="186"/>
      <c r="H48" s="200">
        <v>0</v>
      </c>
      <c r="I48" s="150"/>
      <c r="J48" s="200">
        <v>0</v>
      </c>
      <c r="K48" s="150"/>
      <c r="L48" s="200">
        <v>0</v>
      </c>
      <c r="M48" s="186"/>
      <c r="N48" s="200">
        <v>0</v>
      </c>
      <c r="O48" s="186"/>
      <c r="P48" s="200">
        <v>0</v>
      </c>
      <c r="Q48" s="186"/>
      <c r="R48" s="200">
        <v>10</v>
      </c>
      <c r="S48" s="186" t="s">
        <v>71</v>
      </c>
      <c r="T48" s="200">
        <v>0</v>
      </c>
      <c r="U48" s="186"/>
      <c r="V48" s="200">
        <v>997.37660944750894</v>
      </c>
      <c r="W48" s="165" t="s">
        <v>71</v>
      </c>
      <c r="X48" s="200">
        <v>485</v>
      </c>
      <c r="Y48" s="165" t="s">
        <v>71</v>
      </c>
      <c r="Z48" s="200">
        <v>0</v>
      </c>
      <c r="AA48" s="150"/>
      <c r="AB48" s="165"/>
      <c r="AC48" s="220">
        <v>0</v>
      </c>
      <c r="AD48" s="214"/>
      <c r="AE48" s="220">
        <v>0</v>
      </c>
      <c r="AF48" s="214"/>
      <c r="AG48" s="220">
        <v>0</v>
      </c>
      <c r="AH48" s="220"/>
      <c r="AI48" s="220">
        <v>0</v>
      </c>
      <c r="AJ48" s="216"/>
      <c r="AK48" s="220">
        <v>0</v>
      </c>
      <c r="AL48" s="225"/>
      <c r="AM48" s="220">
        <v>0</v>
      </c>
      <c r="AN48" s="225"/>
      <c r="AO48" s="220">
        <v>0</v>
      </c>
      <c r="AP48" s="62"/>
      <c r="AQ48" s="220">
        <v>0</v>
      </c>
      <c r="AR48" s="62"/>
      <c r="AS48" s="220">
        <v>2.5175346286888177E-3</v>
      </c>
      <c r="AT48" s="62"/>
      <c r="AU48" s="220">
        <f t="shared" si="15"/>
        <v>0</v>
      </c>
      <c r="AV48" s="186"/>
      <c r="AW48" s="220">
        <f t="shared" si="16"/>
        <v>0.16572884320931752</v>
      </c>
      <c r="AX48" s="220"/>
      <c r="AY48" s="220">
        <f t="shared" si="17"/>
        <v>8.3114978004520765E-2</v>
      </c>
      <c r="AZ48" s="220"/>
      <c r="BA48" s="220">
        <f t="shared" si="18"/>
        <v>0</v>
      </c>
    </row>
    <row r="49" spans="1:53" s="38" customFormat="1" ht="12">
      <c r="A49" s="75" t="s">
        <v>26</v>
      </c>
      <c r="B49" s="200">
        <v>563</v>
      </c>
      <c r="C49" s="150" t="s">
        <v>71</v>
      </c>
      <c r="D49" s="200">
        <v>855</v>
      </c>
      <c r="E49" s="150" t="s">
        <v>71</v>
      </c>
      <c r="F49" s="200">
        <v>0</v>
      </c>
      <c r="G49" s="186"/>
      <c r="H49" s="200">
        <v>0</v>
      </c>
      <c r="I49" s="150"/>
      <c r="J49" s="200">
        <v>0</v>
      </c>
      <c r="K49" s="168"/>
      <c r="L49" s="200">
        <v>174.3295359</v>
      </c>
      <c r="M49" s="38" t="s">
        <v>71</v>
      </c>
      <c r="N49" s="200">
        <v>127.00083333333335</v>
      </c>
      <c r="O49" s="38" t="s">
        <v>71</v>
      </c>
      <c r="P49" s="200">
        <v>6.4895999999999985</v>
      </c>
      <c r="Q49" s="29" t="s">
        <v>71</v>
      </c>
      <c r="R49" s="200">
        <v>7</v>
      </c>
      <c r="S49" s="29" t="s">
        <v>71</v>
      </c>
      <c r="T49" s="200">
        <v>32.689128657510004</v>
      </c>
      <c r="U49" s="29" t="s">
        <v>71</v>
      </c>
      <c r="V49" s="200">
        <v>353.52888300000001</v>
      </c>
      <c r="W49" s="165" t="s">
        <v>71</v>
      </c>
      <c r="X49" s="200">
        <v>366</v>
      </c>
      <c r="Y49" s="165" t="s">
        <v>71</v>
      </c>
      <c r="Z49" s="200">
        <v>104.0608836</v>
      </c>
      <c r="AA49" s="150" t="s">
        <v>71</v>
      </c>
      <c r="AB49" s="165"/>
      <c r="AC49" s="220">
        <v>0.23023289099719876</v>
      </c>
      <c r="AD49" s="214"/>
      <c r="AE49" s="220">
        <v>0.50612380202567908</v>
      </c>
      <c r="AF49" s="214"/>
      <c r="AG49" s="220">
        <v>0</v>
      </c>
      <c r="AH49" s="220"/>
      <c r="AI49" s="220">
        <v>0</v>
      </c>
      <c r="AJ49" s="216"/>
      <c r="AK49" s="220">
        <v>0</v>
      </c>
      <c r="AL49" s="225"/>
      <c r="AM49" s="220">
        <v>4.8925347558493225E-2</v>
      </c>
      <c r="AN49" s="225"/>
      <c r="AO49" s="220">
        <v>4.093694906487421E-2</v>
      </c>
      <c r="AP49" s="67"/>
      <c r="AQ49" s="220">
        <v>1.5716671344953997E-3</v>
      </c>
      <c r="AR49" s="67"/>
      <c r="AS49" s="220">
        <v>1.7622742400821725E-3</v>
      </c>
      <c r="AT49" s="67"/>
      <c r="AU49" s="220">
        <f t="shared" si="15"/>
        <v>6.4763680853391261E-3</v>
      </c>
      <c r="AV49" s="29"/>
      <c r="AW49" s="220">
        <f t="shared" si="16"/>
        <v>5.874404138385371E-2</v>
      </c>
      <c r="AX49" s="220"/>
      <c r="AY49" s="220">
        <f t="shared" si="17"/>
        <v>6.272181845289608E-2</v>
      </c>
      <c r="AZ49" s="220"/>
      <c r="BA49" s="220">
        <f t="shared" si="18"/>
        <v>1.9810913431544768E-2</v>
      </c>
    </row>
    <row r="50" spans="1:53" s="4" customFormat="1" ht="12">
      <c r="A50" s="75" t="s">
        <v>30</v>
      </c>
      <c r="B50" s="197">
        <v>0</v>
      </c>
      <c r="C50" s="150"/>
      <c r="D50" s="200">
        <v>468</v>
      </c>
      <c r="E50" s="150" t="s">
        <v>71</v>
      </c>
      <c r="F50" s="200">
        <v>0</v>
      </c>
      <c r="G50" s="186"/>
      <c r="H50" s="200">
        <v>0</v>
      </c>
      <c r="I50" s="150"/>
      <c r="J50" s="200">
        <v>0</v>
      </c>
      <c r="K50" s="150"/>
      <c r="L50" s="200">
        <v>50.65892507142857</v>
      </c>
      <c r="M50" s="186" t="s">
        <v>71</v>
      </c>
      <c r="N50" s="200">
        <v>0</v>
      </c>
      <c r="O50" s="186"/>
      <c r="P50" s="200">
        <v>112.62024453333335</v>
      </c>
      <c r="Q50" s="186" t="s">
        <v>71</v>
      </c>
      <c r="R50" s="200">
        <v>0</v>
      </c>
      <c r="S50" s="186"/>
      <c r="T50" s="200">
        <v>0</v>
      </c>
      <c r="U50" s="186"/>
      <c r="V50" s="200">
        <v>0</v>
      </c>
      <c r="W50" s="150"/>
      <c r="X50" s="200">
        <v>815</v>
      </c>
      <c r="Y50" s="150" t="s">
        <v>71</v>
      </c>
      <c r="Z50" s="200">
        <v>0</v>
      </c>
      <c r="AA50" s="150"/>
      <c r="AB50" s="150"/>
      <c r="AC50" s="220">
        <v>0</v>
      </c>
      <c r="AD50" s="214"/>
      <c r="AE50" s="220">
        <v>0.27703618637195065</v>
      </c>
      <c r="AF50" s="214"/>
      <c r="AG50" s="220">
        <v>0</v>
      </c>
      <c r="AH50" s="220"/>
      <c r="AI50" s="220">
        <v>0</v>
      </c>
      <c r="AJ50" s="216"/>
      <c r="AK50" s="220">
        <v>0</v>
      </c>
      <c r="AL50" s="225"/>
      <c r="AM50" s="220">
        <v>1.4217358540328157E-2</v>
      </c>
      <c r="AN50" s="225"/>
      <c r="AO50" s="220">
        <v>0</v>
      </c>
      <c r="AP50" s="62"/>
      <c r="AQ50" s="220">
        <v>2.7274645126336795E-2</v>
      </c>
      <c r="AR50" s="62"/>
      <c r="AS50" s="220">
        <v>0</v>
      </c>
      <c r="AT50" s="62"/>
      <c r="AU50" s="220">
        <f t="shared" si="15"/>
        <v>0</v>
      </c>
      <c r="AV50" s="186"/>
      <c r="AW50" s="220">
        <f t="shared" si="16"/>
        <v>0</v>
      </c>
      <c r="AX50" s="220"/>
      <c r="AY50" s="220">
        <f t="shared" si="17"/>
        <v>0.13966743726532871</v>
      </c>
      <c r="AZ50" s="220"/>
      <c r="BA50" s="220">
        <f t="shared" si="18"/>
        <v>0</v>
      </c>
    </row>
    <row r="51" spans="1:53" s="38" customFormat="1" ht="12">
      <c r="A51" s="75" t="s">
        <v>25</v>
      </c>
      <c r="B51" s="200">
        <v>734</v>
      </c>
      <c r="C51" s="165" t="s">
        <v>71</v>
      </c>
      <c r="D51" s="200">
        <v>0</v>
      </c>
      <c r="E51" s="165"/>
      <c r="F51" s="200">
        <v>93.352381740054895</v>
      </c>
      <c r="G51" s="165" t="s">
        <v>71</v>
      </c>
      <c r="H51" s="200">
        <v>0</v>
      </c>
      <c r="I51" s="150"/>
      <c r="J51" s="200">
        <v>0</v>
      </c>
      <c r="K51" s="165"/>
      <c r="L51" s="200">
        <v>24.172187520000001</v>
      </c>
      <c r="M51" s="165" t="s">
        <v>71</v>
      </c>
      <c r="N51" s="200">
        <v>16.275545454545455</v>
      </c>
      <c r="O51" s="165" t="s">
        <v>71</v>
      </c>
      <c r="P51" s="200">
        <v>0</v>
      </c>
      <c r="Q51" s="165"/>
      <c r="R51" s="200">
        <v>0</v>
      </c>
      <c r="S51" s="165"/>
      <c r="T51" s="200">
        <v>60.054124000000002</v>
      </c>
      <c r="U51" s="29" t="s">
        <v>71</v>
      </c>
      <c r="V51" s="200">
        <v>0</v>
      </c>
      <c r="W51" s="302"/>
      <c r="X51" s="200">
        <v>154</v>
      </c>
      <c r="Y51" s="302" t="s">
        <v>71</v>
      </c>
      <c r="Z51" s="200">
        <v>521.18194630000005</v>
      </c>
      <c r="AA51" s="150" t="s">
        <v>71</v>
      </c>
      <c r="AB51" s="302"/>
      <c r="AC51" s="220">
        <v>0.30016153106917209</v>
      </c>
      <c r="AD51" s="165"/>
      <c r="AE51" s="220">
        <v>0</v>
      </c>
      <c r="AF51" s="165"/>
      <c r="AG51" s="220">
        <v>5.6633720896640989E-2</v>
      </c>
      <c r="AH51" s="165"/>
      <c r="AI51" s="220">
        <v>0</v>
      </c>
      <c r="AJ51" s="150"/>
      <c r="AK51" s="220">
        <v>0</v>
      </c>
      <c r="AL51" s="165"/>
      <c r="AM51" s="220">
        <v>6.7838916082668963E-3</v>
      </c>
      <c r="AN51" s="165"/>
      <c r="AO51" s="220">
        <v>5.2461953027271909E-3</v>
      </c>
      <c r="AP51" s="165"/>
      <c r="AQ51" s="220">
        <v>0</v>
      </c>
      <c r="AR51" s="67"/>
      <c r="AS51" s="220">
        <v>0</v>
      </c>
      <c r="AT51" s="67"/>
      <c r="AU51" s="220">
        <f t="shared" si="15"/>
        <v>1.1897919217777775E-2</v>
      </c>
      <c r="AV51" s="165"/>
      <c r="AW51" s="220">
        <f t="shared" si="16"/>
        <v>0</v>
      </c>
      <c r="AX51" s="220"/>
      <c r="AY51" s="220">
        <f t="shared" si="17"/>
        <v>2.639114765504371E-2</v>
      </c>
      <c r="AZ51" s="220"/>
      <c r="BA51" s="220">
        <f>Z51/SUM($Z$28+$Z$36)*100</f>
        <v>9.9221629329248884E-2</v>
      </c>
    </row>
    <row r="52" spans="1:53" s="4" customFormat="1" ht="12">
      <c r="A52" s="114" t="s">
        <v>3</v>
      </c>
      <c r="B52" s="200">
        <v>0</v>
      </c>
      <c r="C52" s="150"/>
      <c r="D52" s="197">
        <v>360</v>
      </c>
      <c r="E52" s="150" t="s">
        <v>71</v>
      </c>
      <c r="F52" s="197">
        <v>0</v>
      </c>
      <c r="G52" s="186"/>
      <c r="H52" s="200">
        <v>0</v>
      </c>
      <c r="I52" s="150"/>
      <c r="J52" s="200">
        <v>0</v>
      </c>
      <c r="K52" s="150"/>
      <c r="L52" s="200">
        <v>0</v>
      </c>
      <c r="N52" s="200">
        <v>828.95299999999997</v>
      </c>
      <c r="O52" s="186" t="s">
        <v>71</v>
      </c>
      <c r="P52" s="200">
        <v>0</v>
      </c>
      <c r="Q52" s="186"/>
      <c r="R52" s="200">
        <v>0</v>
      </c>
      <c r="S52" s="186"/>
      <c r="T52" s="200">
        <v>0</v>
      </c>
      <c r="U52" s="186"/>
      <c r="V52" s="200">
        <v>0</v>
      </c>
      <c r="W52" s="150"/>
      <c r="X52" s="200">
        <v>144</v>
      </c>
      <c r="Y52" s="150" t="s">
        <v>71</v>
      </c>
      <c r="Z52" s="200">
        <v>57.193413679999999</v>
      </c>
      <c r="AA52" s="150" t="s">
        <v>71</v>
      </c>
      <c r="AB52" s="150"/>
      <c r="AC52" s="220">
        <v>0</v>
      </c>
      <c r="AD52" s="217"/>
      <c r="AE52" s="216" t="s">
        <v>80</v>
      </c>
      <c r="AF52" s="217"/>
      <c r="AG52" s="216">
        <v>0</v>
      </c>
      <c r="AH52" s="216"/>
      <c r="AI52" s="217">
        <v>0</v>
      </c>
      <c r="AJ52" s="216"/>
      <c r="AK52" s="225">
        <v>0</v>
      </c>
      <c r="AL52" s="225"/>
      <c r="AM52" s="225">
        <v>0</v>
      </c>
      <c r="AN52" s="225"/>
      <c r="AO52" s="216" t="s">
        <v>80</v>
      </c>
      <c r="AP52" s="62"/>
      <c r="AQ52" s="216">
        <v>0</v>
      </c>
      <c r="AR52" s="62"/>
      <c r="AS52" s="217">
        <v>0</v>
      </c>
      <c r="AT52" s="62"/>
      <c r="AU52" s="220">
        <f t="shared" si="15"/>
        <v>0</v>
      </c>
      <c r="AV52" s="186"/>
      <c r="AW52" s="220">
        <f t="shared" ref="AW52" si="20">V52/($V$27-$V$52)*100</f>
        <v>0</v>
      </c>
      <c r="AX52" s="220"/>
      <c r="AY52" s="216" t="s">
        <v>80</v>
      </c>
      <c r="AZ52" s="216"/>
      <c r="BA52" s="216" t="s">
        <v>80</v>
      </c>
    </row>
    <row r="53" spans="1:53" s="4" customFormat="1" ht="6.6" customHeight="1">
      <c r="B53" s="207"/>
      <c r="C53" s="165"/>
      <c r="D53" s="207"/>
      <c r="E53" s="165"/>
      <c r="F53" s="207"/>
      <c r="G53" s="140"/>
      <c r="H53" s="200"/>
      <c r="I53" s="140"/>
      <c r="J53" s="200"/>
      <c r="K53" s="140"/>
      <c r="L53" s="200"/>
      <c r="N53" s="200"/>
      <c r="P53" s="200"/>
      <c r="Q53" s="22"/>
      <c r="R53" s="200"/>
      <c r="S53" s="22"/>
      <c r="T53" s="22"/>
      <c r="U53" s="22"/>
      <c r="V53" s="22"/>
      <c r="W53" s="140"/>
      <c r="X53" s="200"/>
      <c r="Y53" s="140"/>
      <c r="Z53" s="140"/>
      <c r="AA53" s="140"/>
      <c r="AB53" s="140"/>
      <c r="AC53" s="218"/>
      <c r="AD53" s="218"/>
      <c r="AE53" s="218"/>
      <c r="AF53" s="218"/>
      <c r="AG53" s="218"/>
      <c r="AH53" s="218"/>
      <c r="AI53" s="218"/>
      <c r="AJ53" s="218"/>
      <c r="AK53" s="218"/>
      <c r="AL53" s="218"/>
      <c r="AM53" s="218"/>
      <c r="AN53" s="218"/>
      <c r="AO53" s="218"/>
      <c r="AP53" s="62"/>
      <c r="AQ53" s="218"/>
      <c r="AR53" s="62"/>
      <c r="AS53" s="218"/>
      <c r="AT53" s="62"/>
      <c r="AU53" s="22"/>
      <c r="AV53" s="22"/>
      <c r="AW53" s="22"/>
      <c r="AX53" s="22"/>
    </row>
    <row r="54" spans="1:53" s="38" customFormat="1" ht="24">
      <c r="A54" s="44" t="s">
        <v>73</v>
      </c>
      <c r="B54" s="201">
        <v>244535</v>
      </c>
      <c r="C54" s="182"/>
      <c r="D54" s="201">
        <v>169291</v>
      </c>
      <c r="E54" s="182"/>
      <c r="F54" s="201">
        <v>164835.33178126696</v>
      </c>
      <c r="G54" s="182"/>
      <c r="H54" s="201">
        <v>201652.3542927884</v>
      </c>
      <c r="I54" s="182"/>
      <c r="J54" s="201">
        <v>289977.87092660367</v>
      </c>
      <c r="K54" s="182"/>
      <c r="L54" s="201">
        <v>356317.41949626175</v>
      </c>
      <c r="N54" s="201">
        <v>311064.17138931056</v>
      </c>
      <c r="P54" s="201">
        <v>412911.86012383853</v>
      </c>
      <c r="R54" s="201">
        <v>397214</v>
      </c>
      <c r="T54" s="201">
        <f>SUM(T55:T57)</f>
        <v>504744.76167452731</v>
      </c>
      <c r="U54" s="201"/>
      <c r="V54" s="201">
        <f t="shared" ref="V54:Z54" si="21">SUM(V55:V57)</f>
        <v>601812.32797709538</v>
      </c>
      <c r="W54" s="201"/>
      <c r="X54" s="201">
        <f t="shared" si="21"/>
        <v>583673</v>
      </c>
      <c r="Y54" s="201"/>
      <c r="Z54" s="201">
        <f t="shared" si="21"/>
        <v>525327.69114000001</v>
      </c>
      <c r="AA54" s="182"/>
      <c r="AB54" s="182"/>
      <c r="AC54" s="214">
        <v>100</v>
      </c>
      <c r="AD54" s="214"/>
      <c r="AE54" s="214">
        <v>100</v>
      </c>
      <c r="AF54" s="214"/>
      <c r="AG54" s="214">
        <v>100</v>
      </c>
      <c r="AH54" s="214"/>
      <c r="AI54" s="214">
        <v>100.00000000000003</v>
      </c>
      <c r="AJ54" s="214"/>
      <c r="AK54" s="214">
        <v>100.00000000000004</v>
      </c>
      <c r="AL54" s="214"/>
      <c r="AM54" s="214">
        <v>100.0000000000002</v>
      </c>
      <c r="AN54" s="214"/>
      <c r="AO54" s="214">
        <v>100.00000000000013</v>
      </c>
      <c r="AP54" s="67"/>
      <c r="AQ54" s="214">
        <v>99.999999999999801</v>
      </c>
      <c r="AR54" s="67"/>
      <c r="AS54" s="214">
        <v>100</v>
      </c>
      <c r="AT54" s="67"/>
      <c r="AU54" s="214">
        <f>SUM(AU55:AU56)</f>
        <v>100</v>
      </c>
      <c r="AV54" s="214"/>
      <c r="AW54" s="214">
        <f t="shared" ref="AW54:BA54" si="22">SUM(AW55:AW56)</f>
        <v>100</v>
      </c>
      <c r="AX54" s="214"/>
      <c r="AY54" s="214">
        <f t="shared" si="22"/>
        <v>100</v>
      </c>
      <c r="AZ54" s="214"/>
      <c r="BA54" s="214">
        <f t="shared" si="22"/>
        <v>99.999999999999986</v>
      </c>
    </row>
    <row r="55" spans="1:53" s="4" customFormat="1" ht="12">
      <c r="A55" s="79" t="s">
        <v>41</v>
      </c>
      <c r="B55" s="197">
        <v>116418</v>
      </c>
      <c r="C55" s="150"/>
      <c r="D55" s="197">
        <v>118824</v>
      </c>
      <c r="E55" s="150"/>
      <c r="F55" s="197">
        <v>115709.87807755088</v>
      </c>
      <c r="G55" s="150"/>
      <c r="H55" s="200">
        <v>134297.43490481022</v>
      </c>
      <c r="I55" s="150"/>
      <c r="J55" s="200">
        <v>148479.3718111075</v>
      </c>
      <c r="K55" s="150"/>
      <c r="L55" s="200">
        <v>176842.83602564046</v>
      </c>
      <c r="N55" s="200">
        <v>126349.38686818688</v>
      </c>
      <c r="P55" s="200">
        <v>187220.76182632221</v>
      </c>
      <c r="R55" s="200">
        <v>396428</v>
      </c>
      <c r="T55" s="200">
        <v>194938.3165133227</v>
      </c>
      <c r="V55" s="200">
        <v>137029.71294609053</v>
      </c>
      <c r="W55" s="150"/>
      <c r="X55" s="200">
        <v>113378</v>
      </c>
      <c r="Y55" s="150"/>
      <c r="Z55" s="200">
        <v>71842.586790000001</v>
      </c>
      <c r="AA55" s="150"/>
      <c r="AB55" s="150"/>
      <c r="AC55" s="217">
        <v>47.660337500921131</v>
      </c>
      <c r="AD55" s="217"/>
      <c r="AE55" s="217">
        <v>70.338777370642447</v>
      </c>
      <c r="AF55" s="217"/>
      <c r="AG55" s="217">
        <v>70.197254937488438</v>
      </c>
      <c r="AH55" s="217"/>
      <c r="AI55" s="225">
        <v>66.598495899441673</v>
      </c>
      <c r="AJ55" s="225"/>
      <c r="AK55" s="225">
        <v>51.203690590820706</v>
      </c>
      <c r="AL55" s="225"/>
      <c r="AM55" s="225">
        <v>49.63070182637987</v>
      </c>
      <c r="AN55" s="225"/>
      <c r="AO55" s="225">
        <v>40.726964373732919</v>
      </c>
      <c r="AP55" s="62"/>
      <c r="AQ55" s="225">
        <v>45.34158010626566</v>
      </c>
      <c r="AR55" s="62"/>
      <c r="AS55" s="217">
        <v>99.802121778185054</v>
      </c>
      <c r="AT55" s="62"/>
      <c r="AU55" s="217">
        <f>T55/($T$54-$T$57)*100</f>
        <v>38.621166838185843</v>
      </c>
      <c r="AV55" s="217"/>
      <c r="AW55" s="217">
        <f>V55/SUM($V$55:$V$56)*100</f>
        <v>23.471562055597541</v>
      </c>
      <c r="AX55" s="217"/>
      <c r="AY55" s="217">
        <f>X55/SUM($X$55:$X$56)*100</f>
        <v>20.061683066529593</v>
      </c>
      <c r="AZ55" s="217"/>
      <c r="BA55" s="217">
        <f>Z55/SUM($Z$55:$Z$56)*100</f>
        <v>14.195483216238458</v>
      </c>
    </row>
    <row r="56" spans="1:53" s="4" customFormat="1" ht="12">
      <c r="A56" s="79" t="s">
        <v>42</v>
      </c>
      <c r="B56" s="197">
        <v>127848</v>
      </c>
      <c r="C56" s="150"/>
      <c r="D56" s="197">
        <v>50107</v>
      </c>
      <c r="E56" s="150"/>
      <c r="F56" s="197">
        <v>49125.453703716092</v>
      </c>
      <c r="G56" s="174"/>
      <c r="H56" s="253">
        <v>67354.919387978181</v>
      </c>
      <c r="I56" s="174"/>
      <c r="J56" s="200">
        <v>141498.49911549615</v>
      </c>
      <c r="K56" s="174"/>
      <c r="L56" s="200">
        <v>179474.58347062129</v>
      </c>
      <c r="N56" s="200">
        <v>183885.83152112371</v>
      </c>
      <c r="P56" s="200">
        <v>225691.09829751629</v>
      </c>
      <c r="R56" s="200">
        <v>786</v>
      </c>
      <c r="S56" s="165" t="s">
        <v>71</v>
      </c>
      <c r="T56" s="200">
        <v>309806.44516120461</v>
      </c>
      <c r="U56" s="165"/>
      <c r="V56" s="200">
        <v>446781.93376709201</v>
      </c>
      <c r="W56" s="174"/>
      <c r="X56" s="200">
        <v>451769</v>
      </c>
      <c r="Y56" s="174"/>
      <c r="Z56" s="200">
        <v>434252.10330000002</v>
      </c>
      <c r="AA56" s="174"/>
      <c r="AB56" s="174"/>
      <c r="AC56" s="217">
        <v>52.339662499078877</v>
      </c>
      <c r="AD56" s="217"/>
      <c r="AE56" s="217">
        <v>29.661222629357546</v>
      </c>
      <c r="AF56" s="217"/>
      <c r="AG56" s="217">
        <v>29.802745062511566</v>
      </c>
      <c r="AH56" s="217"/>
      <c r="AI56" s="225">
        <v>33.401504100558363</v>
      </c>
      <c r="AJ56" s="225"/>
      <c r="AK56" s="225">
        <v>48.796309409179337</v>
      </c>
      <c r="AL56" s="225"/>
      <c r="AM56" s="225">
        <v>50.369298173620322</v>
      </c>
      <c r="AN56" s="225"/>
      <c r="AO56" s="225">
        <v>59.273035626267209</v>
      </c>
      <c r="AP56" s="62"/>
      <c r="AQ56" s="225">
        <v>54.658419893734148</v>
      </c>
      <c r="AR56" s="62"/>
      <c r="AS56" s="217">
        <v>0.19787822181494105</v>
      </c>
      <c r="AT56" s="62"/>
      <c r="AU56" s="217">
        <f t="shared" ref="AU56:AU57" si="23">T56/($T$54-$T$57)*100</f>
        <v>61.378833161814164</v>
      </c>
      <c r="AV56" s="165"/>
      <c r="AW56" s="217">
        <f>V56/SUM($V$55:$V$56)*100</f>
        <v>76.528437944402455</v>
      </c>
      <c r="AX56" s="217"/>
      <c r="AY56" s="217">
        <f>X56/SUM($X$55:$X$56)*100</f>
        <v>79.938316933470404</v>
      </c>
      <c r="AZ56" s="217"/>
      <c r="BA56" s="217">
        <f>Z56/SUM($Z$55:$Z$56)*100</f>
        <v>85.804516783761528</v>
      </c>
    </row>
    <row r="57" spans="1:53" s="4" customFormat="1" ht="12">
      <c r="A57" s="79" t="s">
        <v>3</v>
      </c>
      <c r="B57" s="197">
        <v>269</v>
      </c>
      <c r="C57" s="150" t="s">
        <v>71</v>
      </c>
      <c r="D57" s="197">
        <v>360</v>
      </c>
      <c r="E57" s="150" t="s">
        <v>71</v>
      </c>
      <c r="F57" s="197">
        <v>0</v>
      </c>
      <c r="G57" s="186"/>
      <c r="H57" s="200">
        <v>0</v>
      </c>
      <c r="I57" s="174"/>
      <c r="J57" s="200">
        <v>0</v>
      </c>
      <c r="K57" s="174"/>
      <c r="L57" s="200">
        <v>0</v>
      </c>
      <c r="N57" s="200">
        <v>828.95299999999997</v>
      </c>
      <c r="O57" s="186" t="s">
        <v>71</v>
      </c>
      <c r="P57" s="200">
        <v>0</v>
      </c>
      <c r="Q57" s="186"/>
      <c r="R57" s="200">
        <v>0</v>
      </c>
      <c r="S57" s="186"/>
      <c r="T57" s="200">
        <v>0</v>
      </c>
      <c r="U57" s="186"/>
      <c r="V57" s="200">
        <v>18000.681263912797</v>
      </c>
      <c r="W57" s="174"/>
      <c r="X57" s="200">
        <v>18526</v>
      </c>
      <c r="Y57" s="174"/>
      <c r="Z57" s="200">
        <v>19233.001049999999</v>
      </c>
      <c r="AA57" s="174"/>
      <c r="AB57" s="174"/>
      <c r="AC57" s="216" t="s">
        <v>80</v>
      </c>
      <c r="AD57" s="217"/>
      <c r="AE57" s="216" t="s">
        <v>80</v>
      </c>
      <c r="AF57" s="217"/>
      <c r="AG57" s="216">
        <v>0</v>
      </c>
      <c r="AH57" s="216"/>
      <c r="AI57" s="276">
        <v>0</v>
      </c>
      <c r="AJ57" s="222"/>
      <c r="AK57" s="225">
        <v>0</v>
      </c>
      <c r="AL57" s="225"/>
      <c r="AM57" s="225">
        <v>0</v>
      </c>
      <c r="AN57" s="225"/>
      <c r="AO57" s="216" t="s">
        <v>80</v>
      </c>
      <c r="AP57" s="62"/>
      <c r="AQ57" s="216">
        <v>0</v>
      </c>
      <c r="AR57" s="62"/>
      <c r="AS57" s="217">
        <v>0</v>
      </c>
      <c r="AT57" s="62"/>
      <c r="AU57" s="217">
        <f t="shared" si="23"/>
        <v>0</v>
      </c>
      <c r="AV57" s="186"/>
      <c r="AW57" s="216" t="s">
        <v>80</v>
      </c>
      <c r="AX57" s="216"/>
      <c r="AY57" s="216" t="s">
        <v>80</v>
      </c>
      <c r="AZ57" s="216"/>
      <c r="BA57" s="216" t="s">
        <v>80</v>
      </c>
    </row>
    <row r="58" spans="1:53" s="4" customFormat="1" ht="6.6" customHeight="1">
      <c r="A58" s="56"/>
      <c r="B58" s="200"/>
      <c r="C58" s="150"/>
      <c r="D58" s="200"/>
      <c r="E58" s="150"/>
      <c r="F58" s="200"/>
      <c r="G58" s="174"/>
      <c r="H58" s="202"/>
      <c r="I58" s="174"/>
      <c r="J58" s="200"/>
      <c r="K58" s="174"/>
      <c r="L58" s="200"/>
      <c r="N58" s="200"/>
      <c r="P58" s="200"/>
      <c r="R58" s="200"/>
      <c r="W58" s="174"/>
      <c r="X58" s="174"/>
      <c r="Y58" s="174"/>
      <c r="Z58" s="174"/>
      <c r="AA58" s="174"/>
      <c r="AB58" s="174"/>
      <c r="AC58" s="216"/>
      <c r="AD58" s="217"/>
      <c r="AE58" s="216"/>
      <c r="AF58" s="217"/>
      <c r="AG58" s="216"/>
      <c r="AH58" s="216"/>
      <c r="AI58" s="218"/>
      <c r="AJ58" s="218"/>
      <c r="AK58" s="218"/>
      <c r="AL58" s="218"/>
      <c r="AM58" s="218"/>
      <c r="AN58" s="218"/>
      <c r="AO58" s="218"/>
      <c r="AP58" s="62"/>
      <c r="AQ58" s="218"/>
      <c r="AR58" s="62"/>
      <c r="AS58" s="218"/>
      <c r="AT58" s="62"/>
    </row>
    <row r="59" spans="1:53" s="4" customFormat="1" ht="24">
      <c r="A59" s="44" t="s">
        <v>101</v>
      </c>
      <c r="B59" s="198">
        <v>244534.6294002627</v>
      </c>
      <c r="C59" s="198"/>
      <c r="D59" s="198">
        <v>169290.64934319703</v>
      </c>
      <c r="E59" s="198"/>
      <c r="F59" s="198">
        <v>164835.33178126698</v>
      </c>
      <c r="G59" s="198"/>
      <c r="H59" s="198">
        <v>201652.35429278825</v>
      </c>
      <c r="I59" s="198"/>
      <c r="J59" s="198">
        <v>289977.87092660338</v>
      </c>
      <c r="K59" s="198"/>
      <c r="L59" s="198">
        <v>356317.41949626122</v>
      </c>
      <c r="N59" s="198">
        <v>311064.1713893108</v>
      </c>
      <c r="P59" s="198">
        <v>412911.86012383917</v>
      </c>
      <c r="R59" s="198">
        <v>397214</v>
      </c>
      <c r="T59" s="198">
        <f>SUM(T60:T65)</f>
        <v>504744.76167452522</v>
      </c>
      <c r="U59" s="198"/>
      <c r="V59" s="198">
        <f>SUM(V60:V65)</f>
        <v>601812.32797709736</v>
      </c>
      <c r="W59" s="198"/>
      <c r="X59" s="198">
        <f>SUM(X60:X65)</f>
        <v>583673</v>
      </c>
      <c r="Y59" s="198"/>
      <c r="Z59" s="198">
        <f t="shared" ref="Z59" si="24">SUM(Z60:Z65)</f>
        <v>525327.69118245994</v>
      </c>
      <c r="AA59" s="165"/>
      <c r="AB59" s="165"/>
      <c r="AC59" s="214">
        <v>99.999848447159991</v>
      </c>
      <c r="AD59" s="217"/>
      <c r="AE59" s="214">
        <v>99.999792867427715</v>
      </c>
      <c r="AF59" s="217"/>
      <c r="AG59" s="214">
        <v>100.00000000000003</v>
      </c>
      <c r="AH59" s="214"/>
      <c r="AI59" s="214">
        <v>99.999999999999972</v>
      </c>
      <c r="AJ59" s="218"/>
      <c r="AK59" s="214">
        <v>99.999999999999972</v>
      </c>
      <c r="AL59" s="214"/>
      <c r="AM59" s="214">
        <v>100.00000000000006</v>
      </c>
      <c r="AN59" s="214"/>
      <c r="AO59" s="214">
        <v>100.0000000000002</v>
      </c>
      <c r="AP59" s="62"/>
      <c r="AQ59" s="214">
        <v>99.999999999999986</v>
      </c>
      <c r="AR59" s="62"/>
      <c r="AS59" s="214">
        <v>100</v>
      </c>
      <c r="AT59" s="62"/>
      <c r="AU59" s="214">
        <f>SUM(AU60:AU63)</f>
        <v>100</v>
      </c>
      <c r="AV59" s="214"/>
      <c r="AW59" s="214">
        <f t="shared" ref="AW59" si="25">SUM(AW60:AW63)</f>
        <v>99.999999999999986</v>
      </c>
      <c r="AX59" s="214"/>
      <c r="AY59" s="214">
        <f>SUM(AY60:AY63)</f>
        <v>100</v>
      </c>
      <c r="AZ59" s="214"/>
      <c r="BA59" s="214">
        <f t="shared" ref="BA59" si="26">SUM(BA60:BA63)</f>
        <v>100</v>
      </c>
    </row>
    <row r="60" spans="1:53" s="4" customFormat="1" ht="12">
      <c r="A60" s="143" t="s">
        <v>130</v>
      </c>
      <c r="B60" s="197">
        <v>136628.1305450057</v>
      </c>
      <c r="C60" s="150"/>
      <c r="D60" s="200">
        <v>115915.3107746454</v>
      </c>
      <c r="E60" s="150"/>
      <c r="F60" s="200">
        <v>105535.1448552949</v>
      </c>
      <c r="G60" s="150"/>
      <c r="H60" s="200">
        <v>105612.3736715324</v>
      </c>
      <c r="I60" s="174"/>
      <c r="J60" s="200">
        <v>96575.50228913239</v>
      </c>
      <c r="K60" s="165"/>
      <c r="L60" s="200">
        <v>117184.14504291116</v>
      </c>
      <c r="N60" s="200">
        <v>89744.6467381252</v>
      </c>
      <c r="P60" s="200">
        <v>166684.62944308322</v>
      </c>
      <c r="R60" s="200">
        <v>141714</v>
      </c>
      <c r="T60" s="200">
        <v>150863.44905563773</v>
      </c>
      <c r="V60" s="200">
        <v>130652.50111300012</v>
      </c>
      <c r="W60" s="165"/>
      <c r="X60" s="200">
        <v>128982</v>
      </c>
      <c r="Y60" s="165"/>
      <c r="Z60" s="200">
        <v>57510.884169999998</v>
      </c>
      <c r="AA60" s="165"/>
      <c r="AB60" s="165"/>
      <c r="AC60" s="225">
        <v>55.872627863089406</v>
      </c>
      <c r="AD60" s="217"/>
      <c r="AE60" s="225">
        <v>68.471041446175761</v>
      </c>
      <c r="AF60" s="217"/>
      <c r="AG60" s="225">
        <v>64.024589701034387</v>
      </c>
      <c r="AH60" s="225"/>
      <c r="AI60" s="225">
        <v>52.373489038560365</v>
      </c>
      <c r="AJ60" s="218"/>
      <c r="AK60" s="225">
        <v>33.304438707868393</v>
      </c>
      <c r="AL60" s="225"/>
      <c r="AM60" s="225">
        <v>32.887571202266415</v>
      </c>
      <c r="AN60" s="225"/>
      <c r="AO60" s="225">
        <v>28.850846543109565</v>
      </c>
      <c r="AP60" s="62"/>
      <c r="AQ60" s="225">
        <v>40.368089546541889</v>
      </c>
      <c r="AR60" s="62"/>
      <c r="AS60" s="217">
        <v>35.676990237000709</v>
      </c>
      <c r="AT60" s="62"/>
      <c r="AU60" s="217">
        <f>T60/($T$59-$T$65)*100</f>
        <v>29.8983815261867</v>
      </c>
      <c r="AV60" s="217"/>
      <c r="AW60" s="217">
        <f>V60/SUM($V$60:$V$63)*100</f>
        <v>21.713932298462201</v>
      </c>
      <c r="AX60" s="217"/>
      <c r="AY60" s="217">
        <f>X60/SUM($X$60:$X$63)*100</f>
        <v>22.124942750153952</v>
      </c>
      <c r="AZ60" s="217"/>
      <c r="BA60" s="217">
        <f>Z60/SUM($Z$60:$Z$63)*100</f>
        <v>10.960230545851358</v>
      </c>
    </row>
    <row r="61" spans="1:53" s="4" customFormat="1" ht="12">
      <c r="A61" s="76" t="s">
        <v>131</v>
      </c>
      <c r="B61" s="197">
        <v>107575.60995525699</v>
      </c>
      <c r="C61" s="150"/>
      <c r="D61" s="200">
        <v>53375.338568551633</v>
      </c>
      <c r="E61" s="150"/>
      <c r="F61" s="200">
        <v>58205.785261748082</v>
      </c>
      <c r="G61" s="150"/>
      <c r="H61" s="200">
        <v>72466.610176258939</v>
      </c>
      <c r="I61" s="174"/>
      <c r="J61" s="200">
        <v>118515.529990599</v>
      </c>
      <c r="K61" s="165"/>
      <c r="L61" s="200">
        <v>143349.53772564238</v>
      </c>
      <c r="N61" s="200">
        <v>115922.69750253465</v>
      </c>
      <c r="P61" s="200">
        <v>79335.855086600044</v>
      </c>
      <c r="R61" s="200">
        <v>65005</v>
      </c>
      <c r="T61" s="200">
        <v>79066.386001907318</v>
      </c>
      <c r="V61" s="200">
        <v>73188.392194</v>
      </c>
      <c r="W61" s="165"/>
      <c r="X61" s="200">
        <v>58139</v>
      </c>
      <c r="Y61" s="165"/>
      <c r="Z61" s="200">
        <v>63376.852659999997</v>
      </c>
      <c r="AA61" s="165"/>
      <c r="AB61" s="165"/>
      <c r="AC61" s="225">
        <v>43.991907070667594</v>
      </c>
      <c r="AD61" s="217"/>
      <c r="AE61" s="225">
        <v>31.52875142125195</v>
      </c>
      <c r="AF61" s="217"/>
      <c r="AG61" s="225">
        <v>35.311473961775349</v>
      </c>
      <c r="AH61" s="225"/>
      <c r="AI61" s="225">
        <v>35.936406708667199</v>
      </c>
      <c r="AJ61" s="218"/>
      <c r="AK61" s="225">
        <v>40.870542849318511</v>
      </c>
      <c r="AL61" s="225"/>
      <c r="AM61" s="225">
        <v>40.230853133226233</v>
      </c>
      <c r="AN61" s="225"/>
      <c r="AO61" s="225">
        <v>37.266489735795517</v>
      </c>
      <c r="AP61" s="62"/>
      <c r="AQ61" s="225">
        <v>19.21375062048493</v>
      </c>
      <c r="AR61" s="62"/>
      <c r="AS61" s="217">
        <v>16.365233853791658</v>
      </c>
      <c r="AT61" s="62"/>
      <c r="AU61" s="217">
        <f>T61/($T$59-$T$65)*100</f>
        <v>15.66951431496145</v>
      </c>
      <c r="AW61" s="217">
        <f t="shared" ref="AW61:AW63" si="27">V61/SUM($V$60:$V$63)*100</f>
        <v>12.163623195849302</v>
      </c>
      <c r="AX61" s="217"/>
      <c r="AY61" s="217">
        <f t="shared" ref="AY61:AY64" si="28">X61/SUM($X$60:$X$63)*100</f>
        <v>9.9728802976477393</v>
      </c>
      <c r="AZ61" s="217"/>
      <c r="BA61" s="217">
        <f t="shared" ref="BA61:BA64" si="29">Z61/SUM($Z$60:$Z$63)*100</f>
        <v>12.078147057707685</v>
      </c>
    </row>
    <row r="62" spans="1:53" s="4" customFormat="1" ht="12">
      <c r="A62" s="76" t="s">
        <v>132</v>
      </c>
      <c r="B62" s="197">
        <v>0</v>
      </c>
      <c r="C62" s="150"/>
      <c r="D62" s="200">
        <v>0</v>
      </c>
      <c r="E62" s="150"/>
      <c r="F62" s="200">
        <v>481.56407142857142</v>
      </c>
      <c r="G62" s="186" t="s">
        <v>71</v>
      </c>
      <c r="H62" s="200">
        <v>23148.964994279384</v>
      </c>
      <c r="I62" s="174"/>
      <c r="J62" s="200">
        <v>73869.113031160538</v>
      </c>
      <c r="K62" s="165"/>
      <c r="L62" s="200">
        <v>95758.490581934049</v>
      </c>
      <c r="N62" s="200">
        <v>105106.95869865095</v>
      </c>
      <c r="P62" s="200">
        <v>166013.96520584464</v>
      </c>
      <c r="R62" s="200">
        <v>189216</v>
      </c>
      <c r="T62" s="200">
        <v>274421.25531622919</v>
      </c>
      <c r="V62" s="200">
        <v>395828.91101026372</v>
      </c>
      <c r="W62" s="165"/>
      <c r="X62" s="200">
        <v>395785</v>
      </c>
      <c r="Y62" s="165"/>
      <c r="Z62" s="200">
        <v>403796.74280000001</v>
      </c>
      <c r="AA62" s="165"/>
      <c r="AB62" s="165"/>
      <c r="AC62" s="225">
        <v>0</v>
      </c>
      <c r="AD62" s="217"/>
      <c r="AE62" s="225">
        <v>0</v>
      </c>
      <c r="AF62" s="217"/>
      <c r="AG62" s="225">
        <v>0.29214857411006812</v>
      </c>
      <c r="AH62" s="225"/>
      <c r="AI62" s="225">
        <v>11.479640332226589</v>
      </c>
      <c r="AJ62" s="218"/>
      <c r="AK62" s="225">
        <v>25.474051794061765</v>
      </c>
      <c r="AL62" s="225"/>
      <c r="AM62" s="225">
        <v>26.874490367973401</v>
      </c>
      <c r="AN62" s="225"/>
      <c r="AO62" s="225">
        <v>33.789477659612906</v>
      </c>
      <c r="AP62" s="62"/>
      <c r="AQ62" s="225">
        <v>40.205666448053641</v>
      </c>
      <c r="AR62" s="62"/>
      <c r="AS62" s="217">
        <v>47.636034983661204</v>
      </c>
      <c r="AT62" s="62"/>
      <c r="AU62" s="217">
        <f>T62/($T$59-$T$65)*100</f>
        <v>54.385283126556637</v>
      </c>
      <c r="AW62" s="217">
        <f t="shared" si="27"/>
        <v>65.785209638024057</v>
      </c>
      <c r="AX62" s="217"/>
      <c r="AY62" s="217">
        <f t="shared" si="28"/>
        <v>67.89102716944754</v>
      </c>
      <c r="AZ62" s="217"/>
      <c r="BA62" s="217">
        <f t="shared" si="29"/>
        <v>76.954222815799994</v>
      </c>
    </row>
    <row r="63" spans="1:53" s="4" customFormat="1" ht="12">
      <c r="A63" s="76" t="s">
        <v>123</v>
      </c>
      <c r="B63" s="197">
        <v>330.88890000000004</v>
      </c>
      <c r="C63" s="125" t="s">
        <v>71</v>
      </c>
      <c r="D63" s="246">
        <v>0</v>
      </c>
      <c r="E63" s="125"/>
      <c r="F63" s="246">
        <v>612.83759279542403</v>
      </c>
      <c r="G63" s="186" t="s">
        <v>71</v>
      </c>
      <c r="H63" s="200">
        <v>424.40545071754673</v>
      </c>
      <c r="I63" s="174" t="s">
        <v>71</v>
      </c>
      <c r="J63" s="200">
        <v>1017.7256157114979</v>
      </c>
      <c r="K63" s="165" t="s">
        <v>71</v>
      </c>
      <c r="L63" s="200">
        <v>25.246145773600002</v>
      </c>
      <c r="M63" s="186" t="s">
        <v>71</v>
      </c>
      <c r="N63" s="200">
        <v>289.86845</v>
      </c>
      <c r="O63" s="186" t="s">
        <v>71</v>
      </c>
      <c r="P63" s="200">
        <v>877.41038831133346</v>
      </c>
      <c r="Q63" s="186" t="s">
        <v>71</v>
      </c>
      <c r="R63" s="200">
        <v>1246</v>
      </c>
      <c r="S63" s="186" t="s">
        <v>71</v>
      </c>
      <c r="T63" s="200">
        <v>236.25300300000001</v>
      </c>
      <c r="U63" s="186" t="s">
        <v>71</v>
      </c>
      <c r="V63" s="200">
        <v>2029.1386340000004</v>
      </c>
      <c r="W63" s="186" t="s">
        <v>71</v>
      </c>
      <c r="X63" s="200">
        <v>65</v>
      </c>
      <c r="Y63" s="186" t="s">
        <v>71</v>
      </c>
      <c r="Z63" s="200">
        <v>38.827324240000003</v>
      </c>
      <c r="AA63" s="186" t="s">
        <v>71</v>
      </c>
      <c r="AB63" s="186"/>
      <c r="AC63" s="225">
        <v>0.13531351340298936</v>
      </c>
      <c r="AD63" s="217"/>
      <c r="AE63" s="225">
        <v>0</v>
      </c>
      <c r="AF63" s="217"/>
      <c r="AG63" s="225">
        <v>0.37178776308021555</v>
      </c>
      <c r="AH63" s="225"/>
      <c r="AI63" s="225">
        <v>0.21046392054581861</v>
      </c>
      <c r="AJ63" s="218"/>
      <c r="AK63" s="225">
        <v>0.3509666487513094</v>
      </c>
      <c r="AL63" s="225"/>
      <c r="AM63" s="225">
        <v>7.0852965339980849E-3</v>
      </c>
      <c r="AN63" s="225"/>
      <c r="AO63" s="225">
        <v>9.3186061482219751E-2</v>
      </c>
      <c r="AP63" s="62"/>
      <c r="AQ63" s="225">
        <v>0.21249338491952816</v>
      </c>
      <c r="AR63" s="62"/>
      <c r="AS63" s="217">
        <v>0.32174092554643091</v>
      </c>
      <c r="AT63" s="62"/>
      <c r="AU63" s="217">
        <f>T63/($T$59-$T$65)*100</f>
        <v>4.6821032295213644E-2</v>
      </c>
      <c r="AV63" s="186"/>
      <c r="AW63" s="217">
        <f t="shared" si="27"/>
        <v>0.33723486766443522</v>
      </c>
      <c r="AX63" s="217"/>
      <c r="AY63" s="217">
        <f t="shared" si="28"/>
        <v>1.114978275077148E-2</v>
      </c>
      <c r="AZ63" s="217"/>
      <c r="BA63" s="217">
        <f t="shared" si="29"/>
        <v>7.3995806409617049E-3</v>
      </c>
    </row>
    <row r="64" spans="1:53" s="4" customFormat="1" ht="12">
      <c r="A64" s="76" t="s">
        <v>175</v>
      </c>
      <c r="B64" s="200">
        <v>0</v>
      </c>
      <c r="C64" s="165"/>
      <c r="D64" s="200">
        <v>0</v>
      </c>
      <c r="E64" s="165"/>
      <c r="F64" s="200">
        <v>0</v>
      </c>
      <c r="G64" s="165"/>
      <c r="H64" s="199">
        <v>0</v>
      </c>
      <c r="I64" s="165"/>
      <c r="J64" s="200">
        <v>0</v>
      </c>
      <c r="K64" s="165"/>
      <c r="L64" s="200">
        <v>0</v>
      </c>
      <c r="M64" s="165"/>
      <c r="N64" s="200">
        <v>0</v>
      </c>
      <c r="O64" s="165"/>
      <c r="P64" s="200">
        <v>0</v>
      </c>
      <c r="Q64" s="165"/>
      <c r="R64" s="200">
        <v>0</v>
      </c>
      <c r="S64" s="165"/>
      <c r="T64" s="200">
        <v>0</v>
      </c>
      <c r="U64" s="200"/>
      <c r="V64" s="200">
        <v>0</v>
      </c>
      <c r="W64" s="186"/>
      <c r="X64" s="200">
        <v>48</v>
      </c>
      <c r="Y64" s="186" t="s">
        <v>71</v>
      </c>
      <c r="Z64" s="200">
        <v>52.78352692</v>
      </c>
      <c r="AA64" s="186" t="s">
        <v>71</v>
      </c>
      <c r="AB64" s="186"/>
      <c r="AC64" s="200">
        <v>0</v>
      </c>
      <c r="AD64" s="165"/>
      <c r="AE64" s="200">
        <v>0</v>
      </c>
      <c r="AF64" s="165"/>
      <c r="AG64" s="200">
        <v>0</v>
      </c>
      <c r="AH64" s="165"/>
      <c r="AI64" s="199">
        <v>0</v>
      </c>
      <c r="AJ64" s="165"/>
      <c r="AK64" s="200">
        <v>0</v>
      </c>
      <c r="AL64" s="165"/>
      <c r="AM64" s="200">
        <v>0</v>
      </c>
      <c r="AN64" s="165"/>
      <c r="AO64" s="200">
        <v>0</v>
      </c>
      <c r="AP64" s="165"/>
      <c r="AQ64" s="200">
        <v>0</v>
      </c>
      <c r="AR64" s="165"/>
      <c r="AS64" s="200">
        <v>0</v>
      </c>
      <c r="AT64" s="165"/>
      <c r="AU64" s="200">
        <v>0</v>
      </c>
      <c r="AV64" s="200"/>
      <c r="AW64" s="200">
        <v>0</v>
      </c>
      <c r="AX64" s="217"/>
      <c r="AY64" s="217">
        <f t="shared" si="28"/>
        <v>8.2336857236466315E-3</v>
      </c>
      <c r="AZ64" s="217"/>
      <c r="BA64" s="217">
        <f t="shared" si="29"/>
        <v>1.0059306728032026E-2</v>
      </c>
    </row>
    <row r="65" spans="1:53" s="4" customFormat="1" ht="12">
      <c r="A65" s="79" t="s">
        <v>3</v>
      </c>
      <c r="B65" s="200">
        <v>0</v>
      </c>
      <c r="C65" s="165"/>
      <c r="D65" s="200">
        <v>0</v>
      </c>
      <c r="E65" s="165"/>
      <c r="F65" s="200">
        <v>0</v>
      </c>
      <c r="G65" s="165"/>
      <c r="H65" s="199">
        <v>0</v>
      </c>
      <c r="I65" s="165"/>
      <c r="J65" s="200">
        <v>0</v>
      </c>
      <c r="K65" s="165"/>
      <c r="L65" s="200">
        <v>0</v>
      </c>
      <c r="M65" s="165"/>
      <c r="N65" s="200">
        <v>0</v>
      </c>
      <c r="O65" s="165"/>
      <c r="P65" s="200">
        <v>0</v>
      </c>
      <c r="Q65" s="165"/>
      <c r="R65" s="200">
        <v>33</v>
      </c>
      <c r="S65" s="165" t="s">
        <v>71</v>
      </c>
      <c r="T65" s="200">
        <v>157.41829775101999</v>
      </c>
      <c r="U65" s="165" t="s">
        <v>71</v>
      </c>
      <c r="V65" s="200">
        <v>113.38502583348878</v>
      </c>
      <c r="W65" s="165" t="s">
        <v>71</v>
      </c>
      <c r="X65" s="200">
        <v>654</v>
      </c>
      <c r="Y65" s="165" t="s">
        <v>71</v>
      </c>
      <c r="Z65" s="200">
        <v>551.60070129999997</v>
      </c>
      <c r="AA65" s="165" t="s">
        <v>71</v>
      </c>
      <c r="AB65" s="165"/>
      <c r="AC65" s="217">
        <v>0</v>
      </c>
      <c r="AD65" s="217"/>
      <c r="AE65" s="217">
        <v>0</v>
      </c>
      <c r="AF65" s="217"/>
      <c r="AG65" s="217">
        <v>0</v>
      </c>
      <c r="AH65" s="229"/>
      <c r="AI65" s="222">
        <v>0</v>
      </c>
      <c r="AJ65" s="222"/>
      <c r="AK65" s="225">
        <v>0</v>
      </c>
      <c r="AL65" s="225"/>
      <c r="AM65" s="225">
        <v>0</v>
      </c>
      <c r="AN65" s="225"/>
      <c r="AO65" s="217">
        <v>0</v>
      </c>
      <c r="AP65" s="62"/>
      <c r="AQ65" s="225">
        <v>0</v>
      </c>
      <c r="AR65" s="62"/>
      <c r="AS65" s="216" t="s">
        <v>80</v>
      </c>
      <c r="AT65" s="62"/>
      <c r="AU65" s="216" t="s">
        <v>80</v>
      </c>
      <c r="AV65" s="165"/>
      <c r="AW65" s="216" t="s">
        <v>80</v>
      </c>
      <c r="AX65" s="216"/>
      <c r="AY65" s="216" t="s">
        <v>80</v>
      </c>
      <c r="AZ65" s="216"/>
      <c r="BA65" s="216" t="s">
        <v>80</v>
      </c>
    </row>
    <row r="66" spans="1:53" s="4" customFormat="1" ht="6" customHeight="1">
      <c r="A66" s="74"/>
      <c r="B66" s="197"/>
      <c r="C66" s="150"/>
      <c r="D66" s="6"/>
      <c r="E66" s="150"/>
      <c r="F66" s="6"/>
      <c r="G66" s="150"/>
      <c r="H66" s="16"/>
      <c r="I66" s="174"/>
      <c r="J66" s="200"/>
      <c r="K66" s="165"/>
      <c r="L66" s="200"/>
      <c r="N66" s="200"/>
      <c r="P66" s="200"/>
      <c r="R66" s="200"/>
      <c r="W66" s="165"/>
      <c r="X66" s="165"/>
      <c r="Y66" s="165"/>
      <c r="Z66" s="165"/>
      <c r="AA66" s="165"/>
      <c r="AB66" s="165"/>
      <c r="AC66" s="225"/>
      <c r="AD66" s="217"/>
      <c r="AE66" s="225"/>
      <c r="AF66" s="217"/>
      <c r="AG66" s="225"/>
      <c r="AH66" s="225"/>
      <c r="AI66" s="225"/>
      <c r="AJ66" s="218"/>
      <c r="AK66" s="225"/>
      <c r="AL66" s="225"/>
      <c r="AM66" s="225"/>
      <c r="AN66" s="225"/>
      <c r="AO66" s="225"/>
      <c r="AP66" s="62"/>
      <c r="AQ66" s="225"/>
      <c r="AR66" s="62"/>
      <c r="AS66" s="225"/>
      <c r="AT66" s="62"/>
    </row>
    <row r="67" spans="1:53" s="38" customFormat="1" ht="24">
      <c r="A67" s="46" t="s">
        <v>74</v>
      </c>
      <c r="B67" s="201">
        <v>244535</v>
      </c>
      <c r="C67" s="186"/>
      <c r="D67" s="201">
        <v>169291</v>
      </c>
      <c r="E67" s="186"/>
      <c r="F67" s="201">
        <v>164835.33178126698</v>
      </c>
      <c r="G67" s="186"/>
      <c r="H67" s="198">
        <v>201652.35429278825</v>
      </c>
      <c r="I67" s="186"/>
      <c r="J67" s="201">
        <v>289977.8709266035</v>
      </c>
      <c r="K67" s="186"/>
      <c r="L67" s="201">
        <v>356317.41949626128</v>
      </c>
      <c r="N67" s="201">
        <v>311064.17138931068</v>
      </c>
      <c r="P67" s="201">
        <v>412911.86012383894</v>
      </c>
      <c r="R67" s="201">
        <v>397214</v>
      </c>
      <c r="T67" s="201">
        <f>SUM(T68:T71)</f>
        <v>504744.76167452242</v>
      </c>
      <c r="U67" s="201"/>
      <c r="V67" s="201">
        <f t="shared" ref="V67:Z67" si="30">SUM(V68:V71)</f>
        <v>601812.32797710341</v>
      </c>
      <c r="W67" s="201"/>
      <c r="X67" s="201">
        <f t="shared" si="30"/>
        <v>583673</v>
      </c>
      <c r="Y67" s="201"/>
      <c r="Z67" s="201">
        <f t="shared" si="30"/>
        <v>525327.69116000005</v>
      </c>
      <c r="AA67" s="186"/>
      <c r="AB67" s="186"/>
      <c r="AC67" s="214">
        <v>100.00000000000001</v>
      </c>
      <c r="AD67" s="214"/>
      <c r="AE67" s="214">
        <v>99.999999999999986</v>
      </c>
      <c r="AF67" s="214"/>
      <c r="AG67" s="214">
        <v>100.00000000000001</v>
      </c>
      <c r="AH67" s="214"/>
      <c r="AI67" s="214">
        <v>99.999999999999972</v>
      </c>
      <c r="AJ67" s="214"/>
      <c r="AK67" s="214">
        <v>100.00000000000003</v>
      </c>
      <c r="AL67" s="214"/>
      <c r="AM67" s="214">
        <v>100.00000000000004</v>
      </c>
      <c r="AN67" s="214"/>
      <c r="AO67" s="214">
        <v>100.00000000000018</v>
      </c>
      <c r="AP67" s="67"/>
      <c r="AQ67" s="214">
        <v>99.999999999999929</v>
      </c>
      <c r="AR67" s="67"/>
      <c r="AS67" s="214">
        <v>100</v>
      </c>
      <c r="AT67" s="67"/>
      <c r="AU67" s="214">
        <f>SUM(AU68:AU71)</f>
        <v>99.999999999999972</v>
      </c>
      <c r="AV67" s="214"/>
      <c r="AW67" s="214">
        <f t="shared" ref="AW67:BA67" si="31">SUM(AW68:AW71)</f>
        <v>100</v>
      </c>
      <c r="AX67" s="214"/>
      <c r="AY67" s="214">
        <f t="shared" si="31"/>
        <v>100</v>
      </c>
      <c r="AZ67" s="214"/>
      <c r="BA67" s="214">
        <f t="shared" si="31"/>
        <v>100</v>
      </c>
    </row>
    <row r="68" spans="1:53" s="4" customFormat="1" ht="12">
      <c r="A68" s="114" t="s">
        <v>93</v>
      </c>
      <c r="B68" s="197">
        <v>106054</v>
      </c>
      <c r="C68" s="150"/>
      <c r="D68" s="197">
        <v>52377</v>
      </c>
      <c r="E68" s="150"/>
      <c r="F68" s="197">
        <v>37836.502601204673</v>
      </c>
      <c r="G68" s="150"/>
      <c r="H68" s="200">
        <v>53376.501110109144</v>
      </c>
      <c r="I68" s="150"/>
      <c r="J68" s="200">
        <v>87585.596539037346</v>
      </c>
      <c r="K68" s="150"/>
      <c r="L68" s="200">
        <v>116232.16628521224</v>
      </c>
      <c r="N68" s="200">
        <v>75043.603099293367</v>
      </c>
      <c r="P68" s="200">
        <v>76691.858198013986</v>
      </c>
      <c r="R68" s="200">
        <v>64489</v>
      </c>
      <c r="T68" s="200">
        <v>65376.302012455708</v>
      </c>
      <c r="V68" s="200">
        <v>61277.172896000026</v>
      </c>
      <c r="W68" s="150"/>
      <c r="X68" s="200">
        <v>48333</v>
      </c>
      <c r="Y68" s="150"/>
      <c r="Z68" s="200">
        <v>29698.733639999999</v>
      </c>
      <c r="AA68" s="150"/>
      <c r="AB68" s="150"/>
      <c r="AC68" s="217">
        <v>43.369660784754736</v>
      </c>
      <c r="AD68" s="217"/>
      <c r="AE68" s="217">
        <v>30.939033971091195</v>
      </c>
      <c r="AF68" s="217"/>
      <c r="AG68" s="217">
        <v>22.954121663317256</v>
      </c>
      <c r="AH68" s="217"/>
      <c r="AI68" s="225">
        <v>26.469565057797119</v>
      </c>
      <c r="AJ68" s="225"/>
      <c r="AK68" s="225">
        <v>30.204234640099898</v>
      </c>
      <c r="AL68" s="225"/>
      <c r="AM68" s="225">
        <v>32.620399656445059</v>
      </c>
      <c r="AN68" s="225"/>
      <c r="AO68" s="225">
        <v>24.124798032549073</v>
      </c>
      <c r="AP68" s="62"/>
      <c r="AQ68" s="225">
        <v>18.573421014114924</v>
      </c>
      <c r="AR68" s="62"/>
      <c r="AS68" s="217">
        <v>16.235329066951316</v>
      </c>
      <c r="AT68" s="62"/>
      <c r="AU68" s="217">
        <f>T68/$T$67*100</f>
        <v>12.952348786258963</v>
      </c>
      <c r="AV68" s="217"/>
      <c r="AW68" s="217">
        <f>V68/SUM($V$68:$V$71)*100</f>
        <v>10.18210662150666</v>
      </c>
      <c r="AX68" s="217"/>
      <c r="AY68" s="217">
        <f>X68/SUM($X$68:$X$71)*100</f>
        <v>8.2808353307417004</v>
      </c>
      <c r="AZ68" s="217"/>
      <c r="BA68" s="217">
        <f>Z68/SUM($Z$68:$Z$71)*100</f>
        <v>5.6533729593467408</v>
      </c>
    </row>
    <row r="69" spans="1:53" s="4" customFormat="1" ht="12">
      <c r="A69" s="114" t="s">
        <v>127</v>
      </c>
      <c r="B69" s="197">
        <v>81148</v>
      </c>
      <c r="C69" s="150"/>
      <c r="D69" s="197">
        <v>87954</v>
      </c>
      <c r="E69" s="150"/>
      <c r="F69" s="197">
        <v>99328.210872463096</v>
      </c>
      <c r="G69" s="150"/>
      <c r="H69" s="200">
        <v>101088.80408100958</v>
      </c>
      <c r="I69" s="150"/>
      <c r="J69" s="200">
        <v>116903.32476171057</v>
      </c>
      <c r="K69" s="150"/>
      <c r="L69" s="200">
        <v>143483.954258766</v>
      </c>
      <c r="N69" s="200">
        <v>133659.41510105124</v>
      </c>
      <c r="P69" s="200">
        <v>166825.10810191766</v>
      </c>
      <c r="R69" s="200">
        <v>146481</v>
      </c>
      <c r="T69" s="200">
        <v>181685.87078616096</v>
      </c>
      <c r="V69" s="200">
        <v>224783.78414343795</v>
      </c>
      <c r="W69" s="150"/>
      <c r="X69" s="200">
        <v>209287</v>
      </c>
      <c r="Y69" s="150"/>
      <c r="Z69" s="200">
        <v>174020.1441</v>
      </c>
      <c r="AA69" s="150"/>
      <c r="AB69" s="150"/>
      <c r="AC69" s="217">
        <v>33.184615699184164</v>
      </c>
      <c r="AD69" s="217"/>
      <c r="AE69" s="217">
        <v>51.954327164468282</v>
      </c>
      <c r="AF69" s="217"/>
      <c r="AG69" s="217">
        <v>60.259053565208674</v>
      </c>
      <c r="AH69" s="217"/>
      <c r="AI69" s="225">
        <v>50.130237475052787</v>
      </c>
      <c r="AJ69" s="225"/>
      <c r="AK69" s="225">
        <v>40.314567586883229</v>
      </c>
      <c r="AL69" s="225"/>
      <c r="AM69" s="225">
        <v>40.268576950746471</v>
      </c>
      <c r="AN69" s="225"/>
      <c r="AO69" s="225">
        <v>42.968437832003083</v>
      </c>
      <c r="AP69" s="62"/>
      <c r="AQ69" s="225">
        <v>40.402111010297446</v>
      </c>
      <c r="AR69" s="62"/>
      <c r="AS69" s="217">
        <v>36.87709899449667</v>
      </c>
      <c r="AT69" s="62"/>
      <c r="AU69" s="217">
        <f t="shared" ref="AU69:AU71" si="32">T69/$T$67*100</f>
        <v>35.99559313570817</v>
      </c>
      <c r="AW69" s="217">
        <f t="shared" ref="AW69:AW71" si="33">V69/SUM($V$68:$V$71)*100</f>
        <v>37.35114315438053</v>
      </c>
      <c r="AX69" s="217"/>
      <c r="AY69" s="217">
        <f t="shared" ref="AY69:AY71" si="34">X69/SUM($X$68:$X$71)*100</f>
        <v>35.856892472326116</v>
      </c>
      <c r="AZ69" s="217"/>
      <c r="BA69" s="217">
        <f t="shared" ref="BA69:BA71" si="35">Z69/SUM($Z$68:$Z$71)*100</f>
        <v>33.126017727285266</v>
      </c>
    </row>
    <row r="70" spans="1:53" s="4" customFormat="1" ht="12">
      <c r="A70" s="114" t="s">
        <v>94</v>
      </c>
      <c r="B70" s="197">
        <v>34646</v>
      </c>
      <c r="C70" s="150"/>
      <c r="D70" s="197">
        <v>18847</v>
      </c>
      <c r="E70" s="150"/>
      <c r="F70" s="197">
        <v>24290.396026613584</v>
      </c>
      <c r="G70" s="150"/>
      <c r="H70" s="200">
        <v>41878.857865329512</v>
      </c>
      <c r="I70" s="150"/>
      <c r="J70" s="200">
        <v>84127.173309491438</v>
      </c>
      <c r="K70" s="150"/>
      <c r="L70" s="200">
        <v>96204.346595729236</v>
      </c>
      <c r="N70" s="200">
        <v>101570.32307848991</v>
      </c>
      <c r="P70" s="200">
        <v>167176.33067394057</v>
      </c>
      <c r="R70" s="200">
        <v>183838</v>
      </c>
      <c r="T70" s="200">
        <v>255283.99540893186</v>
      </c>
      <c r="V70" s="200">
        <v>307676.42661876668</v>
      </c>
      <c r="W70" s="150"/>
      <c r="X70" s="200">
        <v>310255</v>
      </c>
      <c r="Y70" s="150"/>
      <c r="Z70" s="200">
        <v>296176.06310000003</v>
      </c>
      <c r="AA70" s="150"/>
      <c r="AB70" s="150"/>
      <c r="AC70" s="217">
        <v>14.168114993763675</v>
      </c>
      <c r="AD70" s="217"/>
      <c r="AE70" s="217">
        <v>11.132901335570113</v>
      </c>
      <c r="AF70" s="217"/>
      <c r="AG70" s="217">
        <v>14.736158664603796</v>
      </c>
      <c r="AH70" s="217"/>
      <c r="AI70" s="225">
        <v>20.767849704607798</v>
      </c>
      <c r="AJ70" s="225"/>
      <c r="AK70" s="225">
        <v>29.011583897995074</v>
      </c>
      <c r="AL70" s="225"/>
      <c r="AM70" s="225">
        <v>26.999619252894462</v>
      </c>
      <c r="AN70" s="225"/>
      <c r="AO70" s="225">
        <v>32.652530384597171</v>
      </c>
      <c r="AP70" s="62"/>
      <c r="AQ70" s="225">
        <v>40.487170948250686</v>
      </c>
      <c r="AR70" s="62"/>
      <c r="AS70" s="217">
        <v>46.281853106889486</v>
      </c>
      <c r="AT70" s="62"/>
      <c r="AU70" s="217">
        <f t="shared" si="32"/>
        <v>50.576848893292357</v>
      </c>
      <c r="AW70" s="217">
        <f t="shared" si="33"/>
        <v>51.124979053349094</v>
      </c>
      <c r="AX70" s="217"/>
      <c r="AY70" s="217">
        <f t="shared" si="34"/>
        <v>53.15561967060323</v>
      </c>
      <c r="AZ70" s="217"/>
      <c r="BA70" s="217">
        <f t="shared" si="35"/>
        <v>56.379297738141346</v>
      </c>
    </row>
    <row r="71" spans="1:53" s="4" customFormat="1" ht="12">
      <c r="A71" s="114" t="s">
        <v>95</v>
      </c>
      <c r="B71" s="197">
        <v>22687</v>
      </c>
      <c r="C71" s="150"/>
      <c r="D71" s="197">
        <v>10113</v>
      </c>
      <c r="E71" s="150"/>
      <c r="F71" s="197">
        <v>3380.222280985653</v>
      </c>
      <c r="G71" s="150"/>
      <c r="H71" s="200">
        <v>5308.1912363400124</v>
      </c>
      <c r="I71" s="150"/>
      <c r="J71" s="200">
        <v>1361.776316364191</v>
      </c>
      <c r="K71" s="150" t="s">
        <v>71</v>
      </c>
      <c r="L71" s="200">
        <v>396.95235655378332</v>
      </c>
      <c r="M71" s="186" t="s">
        <v>71</v>
      </c>
      <c r="N71" s="200">
        <v>790.83011047619061</v>
      </c>
      <c r="O71" s="186" t="s">
        <v>71</v>
      </c>
      <c r="P71" s="200">
        <v>2218.563149966712</v>
      </c>
      <c r="Q71" s="186" t="s">
        <v>71</v>
      </c>
      <c r="R71" s="200">
        <v>2406</v>
      </c>
      <c r="S71" s="186"/>
      <c r="T71" s="200">
        <v>2398.5934669738394</v>
      </c>
      <c r="U71" s="186"/>
      <c r="V71" s="200">
        <v>8074.944318898737</v>
      </c>
      <c r="W71" s="150"/>
      <c r="X71" s="200">
        <v>15798</v>
      </c>
      <c r="Y71" s="150"/>
      <c r="Z71" s="200">
        <v>25432.750319999999</v>
      </c>
      <c r="AA71" s="150"/>
      <c r="AB71" s="150"/>
      <c r="AC71" s="217">
        <v>9.2776085222974221</v>
      </c>
      <c r="AD71" s="217"/>
      <c r="AE71" s="217">
        <v>5.973737528870406</v>
      </c>
      <c r="AF71" s="217"/>
      <c r="AG71" s="217">
        <v>2.050666106870302</v>
      </c>
      <c r="AH71" s="217"/>
      <c r="AI71" s="225">
        <v>2.6323477625422638</v>
      </c>
      <c r="AJ71" s="225"/>
      <c r="AK71" s="225">
        <v>0.46961387502181884</v>
      </c>
      <c r="AL71" s="225"/>
      <c r="AM71" s="225">
        <v>0.11140413991406015</v>
      </c>
      <c r="AN71" s="225"/>
      <c r="AO71" s="225">
        <v>0.25423375085085992</v>
      </c>
      <c r="AP71" s="62"/>
      <c r="AQ71" s="225">
        <v>0.53729702733685769</v>
      </c>
      <c r="AR71" s="62"/>
      <c r="AS71" s="217">
        <v>0.60571883166252949</v>
      </c>
      <c r="AT71" s="62"/>
      <c r="AU71" s="217">
        <f t="shared" si="32"/>
        <v>0.4752091847404924</v>
      </c>
      <c r="AV71" s="186"/>
      <c r="AW71" s="217">
        <f t="shared" si="33"/>
        <v>1.341771170763713</v>
      </c>
      <c r="AX71" s="217"/>
      <c r="AY71" s="217">
        <f t="shared" si="34"/>
        <v>2.7066525263289547</v>
      </c>
      <c r="AZ71" s="217"/>
      <c r="BA71" s="217">
        <f t="shared" si="35"/>
        <v>4.8413115752266522</v>
      </c>
    </row>
    <row r="72" spans="1:53" s="4" customFormat="1" ht="6.6" customHeight="1">
      <c r="A72" s="54"/>
      <c r="B72" s="200"/>
      <c r="C72" s="140"/>
      <c r="D72" s="200"/>
      <c r="E72" s="140"/>
      <c r="F72" s="200"/>
      <c r="G72" s="140"/>
      <c r="H72" s="200"/>
      <c r="I72" s="140"/>
      <c r="J72" s="200"/>
      <c r="K72" s="140"/>
      <c r="L72" s="200"/>
      <c r="N72" s="200"/>
      <c r="P72" s="200"/>
      <c r="R72" s="200"/>
      <c r="W72" s="140"/>
      <c r="X72" s="140"/>
      <c r="Y72" s="140"/>
      <c r="Z72" s="140"/>
      <c r="AA72" s="140"/>
      <c r="AB72" s="140"/>
      <c r="AC72" s="223"/>
      <c r="AD72" s="220"/>
      <c r="AE72" s="223"/>
      <c r="AF72" s="220"/>
      <c r="AG72" s="223"/>
      <c r="AH72" s="223"/>
      <c r="AI72" s="218"/>
      <c r="AJ72" s="218"/>
      <c r="AK72" s="218"/>
      <c r="AL72" s="218"/>
      <c r="AM72" s="218"/>
      <c r="AN72" s="218"/>
      <c r="AO72" s="218"/>
      <c r="AP72" s="62"/>
      <c r="AQ72" s="218"/>
      <c r="AR72" s="62"/>
      <c r="AS72" s="218"/>
      <c r="AT72" s="62"/>
    </row>
    <row r="73" spans="1:53" s="38" customFormat="1" ht="25.5">
      <c r="A73" s="46" t="s">
        <v>147</v>
      </c>
      <c r="B73" s="201">
        <v>244535</v>
      </c>
      <c r="C73" s="186"/>
      <c r="D73" s="201">
        <v>169291</v>
      </c>
      <c r="E73" s="186"/>
      <c r="F73" s="201">
        <v>164835</v>
      </c>
      <c r="G73" s="186"/>
      <c r="H73" s="198">
        <v>201652.35429278819</v>
      </c>
      <c r="I73" s="186"/>
      <c r="J73" s="201">
        <v>289978</v>
      </c>
      <c r="K73" s="186"/>
      <c r="L73" s="201">
        <v>356317.4194962607</v>
      </c>
      <c r="N73" s="201">
        <v>311064.17138931045</v>
      </c>
      <c r="P73" s="201">
        <v>412911.86012383766</v>
      </c>
      <c r="R73" s="201">
        <v>397214</v>
      </c>
      <c r="T73" s="201">
        <f>SUM(T74:T75)</f>
        <v>504744.76167452475</v>
      </c>
      <c r="U73" s="201"/>
      <c r="V73" s="201">
        <f t="shared" ref="V73:Z73" si="36">SUM(V74:V75)</f>
        <v>601812.32797709294</v>
      </c>
      <c r="W73" s="201"/>
      <c r="X73" s="201">
        <f t="shared" si="36"/>
        <v>583673</v>
      </c>
      <c r="Y73" s="201"/>
      <c r="Z73" s="201">
        <f t="shared" si="36"/>
        <v>525327.69109999994</v>
      </c>
      <c r="AA73" s="186"/>
      <c r="AB73" s="186"/>
      <c r="AC73" s="214">
        <v>100</v>
      </c>
      <c r="AD73" s="214"/>
      <c r="AE73" s="214">
        <v>100</v>
      </c>
      <c r="AF73" s="214"/>
      <c r="AG73" s="214">
        <v>99.999798719568588</v>
      </c>
      <c r="AH73" s="214"/>
      <c r="AI73" s="214">
        <v>99.999999999999929</v>
      </c>
      <c r="AJ73" s="214"/>
      <c r="AK73" s="214">
        <v>100.0000445114643</v>
      </c>
      <c r="AL73" s="214"/>
      <c r="AM73" s="214">
        <v>99.999999999999915</v>
      </c>
      <c r="AN73" s="214"/>
      <c r="AO73" s="214">
        <v>100.0000000000001</v>
      </c>
      <c r="AP73" s="214"/>
      <c r="AQ73" s="214">
        <v>99.999999999999602</v>
      </c>
      <c r="AR73" s="214"/>
      <c r="AS73" s="214">
        <v>100</v>
      </c>
      <c r="AT73" s="214"/>
      <c r="AU73" s="214">
        <f>SUM(AU74:AU75)</f>
        <v>99.999999999999986</v>
      </c>
      <c r="AV73" s="214"/>
      <c r="AW73" s="214">
        <f t="shared" ref="AW73:BA73" si="37">SUM(AW74:AW75)</f>
        <v>100</v>
      </c>
      <c r="AX73" s="214"/>
      <c r="AY73" s="214">
        <f t="shared" si="37"/>
        <v>100</v>
      </c>
      <c r="AZ73" s="214"/>
      <c r="BA73" s="214">
        <f t="shared" si="37"/>
        <v>100.00000000000001</v>
      </c>
    </row>
    <row r="74" spans="1:53" s="4" customFormat="1" ht="12">
      <c r="A74" s="76" t="s">
        <v>67</v>
      </c>
      <c r="B74" s="197">
        <v>174711</v>
      </c>
      <c r="C74" s="150"/>
      <c r="D74" s="197">
        <v>133628</v>
      </c>
      <c r="E74" s="165"/>
      <c r="F74" s="197">
        <v>61641</v>
      </c>
      <c r="G74" s="140"/>
      <c r="H74" s="200">
        <v>57012.563872156948</v>
      </c>
      <c r="I74" s="140"/>
      <c r="J74" s="200">
        <v>35651</v>
      </c>
      <c r="K74" s="140"/>
      <c r="L74" s="200">
        <v>132397.95149470677</v>
      </c>
      <c r="N74" s="200">
        <v>235045.32685052219</v>
      </c>
      <c r="P74" s="200">
        <v>307102.08679436572</v>
      </c>
      <c r="R74" s="200">
        <v>328521</v>
      </c>
      <c r="T74" s="200">
        <v>444081.27301853464</v>
      </c>
      <c r="V74" s="200">
        <v>525145.2108438327</v>
      </c>
      <c r="W74" s="140"/>
      <c r="X74" s="200">
        <v>443661</v>
      </c>
      <c r="Y74" s="140"/>
      <c r="Z74" s="200">
        <v>412980.89919999999</v>
      </c>
      <c r="AA74" s="140"/>
      <c r="AB74" s="140"/>
      <c r="AC74" s="223">
        <v>71.446214243359847</v>
      </c>
      <c r="AD74" s="217"/>
      <c r="AE74" s="223">
        <v>78.933906705022721</v>
      </c>
      <c r="AF74" s="217"/>
      <c r="AG74" s="223">
        <v>37.395502125597879</v>
      </c>
      <c r="AH74" s="216"/>
      <c r="AI74" s="223">
        <v>28.272699355335956</v>
      </c>
      <c r="AJ74" s="220"/>
      <c r="AK74" s="223">
        <v>12.294386425446806</v>
      </c>
      <c r="AL74" s="223"/>
      <c r="AM74" s="223">
        <v>37.157305326773695</v>
      </c>
      <c r="AN74" s="223"/>
      <c r="AO74" s="223">
        <v>75.56168420192401</v>
      </c>
      <c r="AP74" s="62"/>
      <c r="AQ74" s="223">
        <v>74.374731377844313</v>
      </c>
      <c r="AR74" s="62"/>
      <c r="AS74" s="217">
        <v>82.706299375147907</v>
      </c>
      <c r="AT74" s="62"/>
      <c r="AU74" s="217">
        <f>T74/$T$73*100</f>
        <v>87.981353495431051</v>
      </c>
      <c r="AV74" s="217"/>
      <c r="AW74" s="217">
        <f>V74/SUM($V$74:$V$75)*100</f>
        <v>87.260627014576798</v>
      </c>
      <c r="AX74" s="217"/>
      <c r="AY74" s="217">
        <f>X74/SUM($X$74:$X$75)*100</f>
        <v>76.011910778809366</v>
      </c>
      <c r="AZ74" s="217"/>
      <c r="BA74" s="217">
        <f>Z74/SUM($Z$74:$Z$75)*100</f>
        <v>78.613959666821771</v>
      </c>
    </row>
    <row r="75" spans="1:53" s="4" customFormat="1" ht="12">
      <c r="A75" s="76" t="s">
        <v>15</v>
      </c>
      <c r="B75" s="197">
        <v>69824</v>
      </c>
      <c r="C75" s="150"/>
      <c r="D75" s="197">
        <v>35663</v>
      </c>
      <c r="E75" s="165"/>
      <c r="F75" s="197">
        <v>103194</v>
      </c>
      <c r="G75" s="140"/>
      <c r="H75" s="200">
        <v>144639.79042063124</v>
      </c>
      <c r="I75" s="140"/>
      <c r="J75" s="200">
        <v>254327</v>
      </c>
      <c r="K75" s="140"/>
      <c r="L75" s="200">
        <v>223919.46800155396</v>
      </c>
      <c r="N75" s="200">
        <v>76018.844538788268</v>
      </c>
      <c r="P75" s="200">
        <v>105809.77332947195</v>
      </c>
      <c r="R75" s="200">
        <v>68693</v>
      </c>
      <c r="T75" s="200">
        <v>60663.488655990092</v>
      </c>
      <c r="V75" s="200">
        <v>76667.117133260268</v>
      </c>
      <c r="W75" s="140"/>
      <c r="X75" s="200">
        <v>140012</v>
      </c>
      <c r="Y75" s="140"/>
      <c r="Z75" s="200">
        <v>112346.7919</v>
      </c>
      <c r="AA75" s="140"/>
      <c r="AB75" s="140"/>
      <c r="AC75" s="223">
        <v>28.553785756640153</v>
      </c>
      <c r="AD75" s="217"/>
      <c r="AE75" s="223">
        <v>21.066093294977286</v>
      </c>
      <c r="AF75" s="217"/>
      <c r="AG75" s="223">
        <v>62.604296593970702</v>
      </c>
      <c r="AH75" s="216"/>
      <c r="AI75" s="223">
        <v>71.72730064466397</v>
      </c>
      <c r="AJ75" s="220"/>
      <c r="AK75" s="223">
        <v>87.705658086017493</v>
      </c>
      <c r="AL75" s="223"/>
      <c r="AM75" s="223">
        <v>62.842694673226219</v>
      </c>
      <c r="AN75" s="223"/>
      <c r="AO75" s="223">
        <v>24.43831579807609</v>
      </c>
      <c r="AP75" s="220"/>
      <c r="AQ75" s="223">
        <v>25.625268622155296</v>
      </c>
      <c r="AR75" s="220"/>
      <c r="AS75" s="217">
        <v>17.293700624852097</v>
      </c>
      <c r="AT75" s="220"/>
      <c r="AU75" s="217">
        <f>T75/$T$73*100</f>
        <v>12.018646504568938</v>
      </c>
      <c r="AW75" s="217">
        <f>V75/SUM($V$74:$V$75)*100</f>
        <v>12.739372985423202</v>
      </c>
      <c r="AX75" s="217"/>
      <c r="AY75" s="217">
        <f>X75/SUM($X$74:$X$75)*100</f>
        <v>23.988089221190634</v>
      </c>
      <c r="AZ75" s="217"/>
      <c r="BA75" s="217">
        <f>Z75/SUM($Z$74:$Z$75)*100</f>
        <v>21.386040333178244</v>
      </c>
    </row>
    <row r="76" spans="1:53" s="4" customFormat="1" ht="6.6" customHeight="1">
      <c r="A76" s="11"/>
      <c r="B76" s="200"/>
      <c r="C76" s="150"/>
      <c r="D76" s="202"/>
      <c r="E76" s="150"/>
      <c r="F76" s="202"/>
      <c r="G76" s="174"/>
      <c r="H76" s="202"/>
      <c r="I76" s="174"/>
      <c r="J76" s="200"/>
      <c r="K76" s="174"/>
      <c r="L76" s="200"/>
      <c r="N76" s="200"/>
      <c r="P76" s="200"/>
      <c r="R76" s="200"/>
      <c r="W76" s="174"/>
      <c r="X76" s="174"/>
      <c r="Y76" s="174"/>
      <c r="Z76" s="174"/>
      <c r="AA76" s="174"/>
      <c r="AB76" s="174"/>
      <c r="AC76" s="216"/>
      <c r="AD76" s="217"/>
      <c r="AE76" s="219"/>
      <c r="AF76" s="217"/>
      <c r="AG76" s="219"/>
      <c r="AH76" s="219"/>
      <c r="AI76" s="218"/>
      <c r="AJ76" s="218"/>
      <c r="AK76" s="218"/>
      <c r="AL76" s="218"/>
      <c r="AM76" s="218"/>
      <c r="AN76" s="218"/>
      <c r="AO76" s="218"/>
      <c r="AP76" s="62"/>
      <c r="AQ76" s="218"/>
      <c r="AR76" s="62"/>
      <c r="AS76" s="218"/>
      <c r="AT76" s="62"/>
    </row>
    <row r="77" spans="1:53" s="38" customFormat="1" ht="12">
      <c r="A77" s="45" t="s">
        <v>39</v>
      </c>
      <c r="B77" s="201">
        <v>244535</v>
      </c>
      <c r="C77" s="186"/>
      <c r="D77" s="201">
        <v>169291</v>
      </c>
      <c r="E77" s="186"/>
      <c r="F77" s="201">
        <v>164835.3317812669</v>
      </c>
      <c r="G77" s="175"/>
      <c r="H77" s="201">
        <v>201652.35429278825</v>
      </c>
      <c r="I77" s="187"/>
      <c r="J77" s="201">
        <v>289977.87092660321</v>
      </c>
      <c r="K77" s="187"/>
      <c r="L77" s="201">
        <v>356317.41949626157</v>
      </c>
      <c r="N77" s="201">
        <v>311064.17138931056</v>
      </c>
      <c r="P77" s="201">
        <v>412911.86012383993</v>
      </c>
      <c r="R77" s="201">
        <v>397214</v>
      </c>
      <c r="T77" s="201">
        <f>SUM(T78:T84)</f>
        <v>504744.7616745258</v>
      </c>
      <c r="U77" s="201"/>
      <c r="V77" s="201">
        <f t="shared" ref="V77:Z77" si="38">SUM(V78:V84)</f>
        <v>601812.32797709398</v>
      </c>
      <c r="W77" s="201"/>
      <c r="X77" s="201">
        <f t="shared" si="38"/>
        <v>583672.99691999995</v>
      </c>
      <c r="Y77" s="201"/>
      <c r="Z77" s="201">
        <f t="shared" si="38"/>
        <v>525328.04132299998</v>
      </c>
      <c r="AA77" s="187"/>
      <c r="AB77" s="187"/>
      <c r="AC77" s="214">
        <v>100</v>
      </c>
      <c r="AD77" s="214"/>
      <c r="AE77" s="214">
        <v>100.00000000000001</v>
      </c>
      <c r="AF77" s="214"/>
      <c r="AG77" s="214">
        <v>99.999999999999986</v>
      </c>
      <c r="AH77" s="214"/>
      <c r="AI77" s="214">
        <v>99.999999999999972</v>
      </c>
      <c r="AJ77" s="214"/>
      <c r="AK77" s="214">
        <v>99.999999999999915</v>
      </c>
      <c r="AL77" s="214"/>
      <c r="AM77" s="214">
        <v>100.00000000000013</v>
      </c>
      <c r="AN77" s="214"/>
      <c r="AO77" s="214">
        <v>100.00000000000011</v>
      </c>
      <c r="AP77" s="214"/>
      <c r="AQ77" s="214">
        <v>100.00000000000016</v>
      </c>
      <c r="AR77" s="214"/>
      <c r="AS77" s="214">
        <v>99.999999999999986</v>
      </c>
      <c r="AT77" s="214"/>
      <c r="AU77" s="214">
        <f>SUM(AU78:AU83)</f>
        <v>100.00000000000001</v>
      </c>
      <c r="AV77" s="214"/>
      <c r="AW77" s="214">
        <f t="shared" ref="AW77:BA77" si="39">SUM(AW78:AW83)</f>
        <v>100</v>
      </c>
      <c r="AX77" s="214"/>
      <c r="AY77" s="214">
        <f t="shared" si="39"/>
        <v>100.00000000000001</v>
      </c>
      <c r="AZ77" s="214"/>
      <c r="BA77" s="214">
        <f t="shared" si="39"/>
        <v>100</v>
      </c>
    </row>
    <row r="78" spans="1:53" s="4" customFormat="1" ht="12">
      <c r="A78" s="79" t="s">
        <v>61</v>
      </c>
      <c r="B78" s="197">
        <v>177592</v>
      </c>
      <c r="C78" s="150"/>
      <c r="D78" s="197">
        <v>148481</v>
      </c>
      <c r="E78" s="165"/>
      <c r="F78" s="197">
        <v>123691.71893897007</v>
      </c>
      <c r="G78" s="140"/>
      <c r="H78" s="200">
        <v>157564.34994140666</v>
      </c>
      <c r="I78" s="140"/>
      <c r="J78" s="200">
        <v>240661.71109846805</v>
      </c>
      <c r="K78" s="140"/>
      <c r="L78" s="200">
        <v>274449.2327232805</v>
      </c>
      <c r="N78" s="200">
        <v>255849.15207437371</v>
      </c>
      <c r="P78" s="200">
        <v>342886.72357221076</v>
      </c>
      <c r="R78" s="200">
        <v>351816</v>
      </c>
      <c r="T78" s="200">
        <v>449183.33214774984</v>
      </c>
      <c r="V78" s="200">
        <v>549392.74956440739</v>
      </c>
      <c r="W78" s="140"/>
      <c r="X78" s="200">
        <v>528055</v>
      </c>
      <c r="Y78" s="140"/>
      <c r="Z78" s="200">
        <v>504575.34759999998</v>
      </c>
      <c r="AA78" s="140"/>
      <c r="AB78" s="140"/>
      <c r="AC78" s="216">
        <v>72.624368699777136</v>
      </c>
      <c r="AD78" s="217"/>
      <c r="AE78" s="216">
        <v>87.707556810462464</v>
      </c>
      <c r="AF78" s="217"/>
      <c r="AG78" s="223">
        <v>75.511674194252763</v>
      </c>
      <c r="AH78" s="216"/>
      <c r="AI78" s="220">
        <v>78.136628007145276</v>
      </c>
      <c r="AJ78" s="220"/>
      <c r="AK78" s="220">
        <v>82.993129899688839</v>
      </c>
      <c r="AL78" s="220"/>
      <c r="AM78" s="220">
        <v>77.023804536774932</v>
      </c>
      <c r="AN78" s="220"/>
      <c r="AO78" s="220">
        <v>82.249637086672863</v>
      </c>
      <c r="AP78" s="220"/>
      <c r="AQ78" s="220">
        <v>83.041141872111197</v>
      </c>
      <c r="AR78" s="220"/>
      <c r="AS78" s="217">
        <v>88.570896292678498</v>
      </c>
      <c r="AT78" s="220"/>
      <c r="AU78" s="217">
        <f>T78/($T$77-$T$84)*100</f>
        <v>88.992173124799351</v>
      </c>
      <c r="AV78" s="217"/>
      <c r="AW78" s="217">
        <f>V78/SUM($V$78:$V$83)*100</f>
        <v>91.289713424633973</v>
      </c>
      <c r="AX78" s="217"/>
      <c r="AY78" s="217">
        <f>X78/SUM($X$78:$X$83)*100</f>
        <v>90.471034772296804</v>
      </c>
      <c r="AZ78" s="217"/>
      <c r="BA78" s="217">
        <f>Z78/SUM($Z$78:$Z$83)*100</f>
        <v>96.049574343921208</v>
      </c>
    </row>
    <row r="79" spans="1:53" s="4" customFormat="1" ht="12">
      <c r="A79" s="79" t="s">
        <v>62</v>
      </c>
      <c r="B79" s="197">
        <v>38176</v>
      </c>
      <c r="C79" s="150"/>
      <c r="D79" s="197">
        <v>19931</v>
      </c>
      <c r="E79" s="165"/>
      <c r="F79" s="197">
        <v>38893.878544503132</v>
      </c>
      <c r="G79" s="140"/>
      <c r="H79" s="200">
        <v>41887.107353619918</v>
      </c>
      <c r="I79" s="140"/>
      <c r="J79" s="200">
        <v>45822.180724763952</v>
      </c>
      <c r="K79" s="140"/>
      <c r="L79" s="200">
        <v>78317.966803073068</v>
      </c>
      <c r="N79" s="200">
        <v>52967.601818519368</v>
      </c>
      <c r="P79" s="200">
        <v>67584.062697556612</v>
      </c>
      <c r="R79" s="200">
        <v>41550</v>
      </c>
      <c r="T79" s="200">
        <v>53862.749198630336</v>
      </c>
      <c r="V79" s="200">
        <v>49175.517865999987</v>
      </c>
      <c r="W79" s="140"/>
      <c r="X79" s="200">
        <v>53127</v>
      </c>
      <c r="Y79" s="140"/>
      <c r="Z79" s="200">
        <v>18666.356510000001</v>
      </c>
      <c r="AA79" s="140"/>
      <c r="AB79" s="140"/>
      <c r="AC79" s="216">
        <v>15.611671130921954</v>
      </c>
      <c r="AD79" s="217"/>
      <c r="AE79" s="216">
        <v>11.773218895275001</v>
      </c>
      <c r="AF79" s="217"/>
      <c r="AG79" s="223">
        <v>23.744046165713453</v>
      </c>
      <c r="AH79" s="216"/>
      <c r="AI79" s="220">
        <v>20.771940650294667</v>
      </c>
      <c r="AJ79" s="220"/>
      <c r="AK79" s="220">
        <v>15.801957776413234</v>
      </c>
      <c r="AL79" s="220"/>
      <c r="AM79" s="220">
        <v>21.97983104889849</v>
      </c>
      <c r="AN79" s="220"/>
      <c r="AO79" s="220">
        <v>17.02786970995388</v>
      </c>
      <c r="AP79" s="62"/>
      <c r="AQ79" s="220">
        <v>16.367672916270074</v>
      </c>
      <c r="AR79" s="62"/>
      <c r="AS79" s="217">
        <v>10.460356382202036</v>
      </c>
      <c r="AT79" s="62"/>
      <c r="AU79" s="217">
        <f t="shared" ref="AU79:AU83" si="40">T79/($T$77-$T$84)*100</f>
        <v>10.671284436897754</v>
      </c>
      <c r="AW79" s="217">
        <f t="shared" ref="AW79:AW83" si="41">V79/SUM($V$78:$V$83)*100</f>
        <v>8.1712380388245709</v>
      </c>
      <c r="AX79" s="217"/>
      <c r="AY79" s="217">
        <f t="shared" ref="AY79:AY83" si="42">X79/SUM($X$78:$X$83)*100</f>
        <v>9.1021856896493976</v>
      </c>
      <c r="AZ79" s="217"/>
      <c r="BA79" s="217">
        <f t="shared" ref="BA79:BA83" si="43">Z79/SUM($Z$78:$Z$83)*100</f>
        <v>3.5532762467790899</v>
      </c>
    </row>
    <row r="80" spans="1:53" s="4" customFormat="1" ht="12">
      <c r="A80" s="79" t="s">
        <v>63</v>
      </c>
      <c r="B80" s="197">
        <v>4885</v>
      </c>
      <c r="C80" s="150" t="s">
        <v>71</v>
      </c>
      <c r="D80" s="197">
        <v>524</v>
      </c>
      <c r="E80" s="150" t="s">
        <v>71</v>
      </c>
      <c r="F80" s="197">
        <v>793.02121086460716</v>
      </c>
      <c r="G80" s="186" t="s">
        <v>71</v>
      </c>
      <c r="H80" s="200">
        <v>1349.7079354777043</v>
      </c>
      <c r="I80" s="150" t="s">
        <v>71</v>
      </c>
      <c r="J80" s="200">
        <v>2259.2206672750613</v>
      </c>
      <c r="K80" s="150" t="s">
        <v>71</v>
      </c>
      <c r="L80" s="200">
        <v>167.40203182149617</v>
      </c>
      <c r="M80" s="186" t="s">
        <v>71</v>
      </c>
      <c r="N80" s="200">
        <v>1213.3032282356533</v>
      </c>
      <c r="O80" s="186" t="s">
        <v>71</v>
      </c>
      <c r="P80" s="200">
        <v>2097.9414225574133</v>
      </c>
      <c r="Q80" s="186"/>
      <c r="R80" s="200">
        <v>2367</v>
      </c>
      <c r="S80" s="186"/>
      <c r="T80" s="200">
        <v>733.16652210870507</v>
      </c>
      <c r="U80" s="186" t="s">
        <v>71</v>
      </c>
      <c r="V80" s="200">
        <v>975.94232568659868</v>
      </c>
      <c r="W80" s="186" t="s">
        <v>71</v>
      </c>
      <c r="X80" s="200">
        <v>778</v>
      </c>
      <c r="Y80" s="186" t="s">
        <v>71</v>
      </c>
      <c r="Z80" s="200">
        <v>1899.337213</v>
      </c>
      <c r="AA80" s="186" t="s">
        <v>71</v>
      </c>
      <c r="AB80" s="186"/>
      <c r="AC80" s="216">
        <v>1.9976690453309343</v>
      </c>
      <c r="AD80" s="217"/>
      <c r="AE80" s="216">
        <v>0.30952620044774976</v>
      </c>
      <c r="AF80" s="217"/>
      <c r="AG80" s="223">
        <v>0.4841258559393633</v>
      </c>
      <c r="AH80" s="216"/>
      <c r="AI80" s="220">
        <v>0.6693241644568162</v>
      </c>
      <c r="AJ80" s="220"/>
      <c r="AK80" s="220">
        <v>0.77910106038639559</v>
      </c>
      <c r="AL80" s="220"/>
      <c r="AM80" s="220">
        <v>4.6981152944517428E-2</v>
      </c>
      <c r="AN80" s="220"/>
      <c r="AO80" s="220">
        <v>0.390049173074694</v>
      </c>
      <c r="AP80" s="62"/>
      <c r="AQ80" s="220">
        <v>0.50808456359868304</v>
      </c>
      <c r="AR80" s="62"/>
      <c r="AS80" s="217">
        <v>0.59590044661064312</v>
      </c>
      <c r="AT80" s="62"/>
      <c r="AU80" s="217">
        <f t="shared" si="40"/>
        <v>0.14525490461285306</v>
      </c>
      <c r="AV80" s="186"/>
      <c r="AW80" s="217">
        <f t="shared" si="41"/>
        <v>0.16216722062957553</v>
      </c>
      <c r="AX80" s="217"/>
      <c r="AY80" s="217">
        <f t="shared" si="42"/>
        <v>0.13329381419141362</v>
      </c>
      <c r="AZ80" s="217"/>
      <c r="BA80" s="217">
        <f t="shared" si="43"/>
        <v>0.36155260401037403</v>
      </c>
    </row>
    <row r="81" spans="1:54" s="4" customFormat="1" ht="12">
      <c r="A81" s="79" t="s">
        <v>99</v>
      </c>
      <c r="B81" s="197">
        <v>393</v>
      </c>
      <c r="C81" s="150" t="s">
        <v>71</v>
      </c>
      <c r="D81" s="197">
        <v>87</v>
      </c>
      <c r="E81" s="150" t="s">
        <v>71</v>
      </c>
      <c r="F81" s="197">
        <v>0</v>
      </c>
      <c r="G81" s="186"/>
      <c r="H81" s="200">
        <v>0</v>
      </c>
      <c r="I81" s="150"/>
      <c r="J81" s="200">
        <v>0</v>
      </c>
      <c r="K81" s="150"/>
      <c r="L81" s="200">
        <v>0</v>
      </c>
      <c r="N81" s="200">
        <v>0</v>
      </c>
      <c r="P81" s="200">
        <v>168.97547333333333</v>
      </c>
      <c r="Q81" s="186" t="s">
        <v>71</v>
      </c>
      <c r="R81" s="200">
        <v>98</v>
      </c>
      <c r="S81" s="186" t="s">
        <v>71</v>
      </c>
      <c r="T81" s="200">
        <v>97.669951751019994</v>
      </c>
      <c r="U81" s="186" t="s">
        <v>71</v>
      </c>
      <c r="V81" s="200">
        <v>84.948402999999999</v>
      </c>
      <c r="W81" s="186" t="s">
        <v>71</v>
      </c>
      <c r="X81" s="200">
        <v>29</v>
      </c>
      <c r="Y81" s="186" t="s">
        <v>71</v>
      </c>
      <c r="Z81" s="200">
        <v>0</v>
      </c>
      <c r="AA81" s="186"/>
      <c r="AB81" s="186"/>
      <c r="AC81" s="216">
        <v>0.16071319034085099</v>
      </c>
      <c r="AD81" s="217"/>
      <c r="AE81" s="216">
        <v>5.1390800456019521E-2</v>
      </c>
      <c r="AF81" s="217"/>
      <c r="AG81" s="223">
        <v>0</v>
      </c>
      <c r="AH81" s="216"/>
      <c r="AI81" s="216">
        <v>0</v>
      </c>
      <c r="AJ81" s="216"/>
      <c r="AK81" s="220">
        <v>0</v>
      </c>
      <c r="AL81" s="220"/>
      <c r="AM81" s="220">
        <v>0</v>
      </c>
      <c r="AN81" s="220"/>
      <c r="AO81" s="220">
        <v>0</v>
      </c>
      <c r="AP81" s="62"/>
      <c r="AQ81" s="220">
        <v>4.0922891699612288E-2</v>
      </c>
      <c r="AR81" s="62"/>
      <c r="AS81" s="217">
        <v>2.4671839361150413E-2</v>
      </c>
      <c r="AT81" s="62"/>
      <c r="AU81" s="217">
        <f t="shared" si="40"/>
        <v>1.9350364613392547E-2</v>
      </c>
      <c r="AV81" s="186"/>
      <c r="AW81" s="217">
        <f t="shared" si="41"/>
        <v>1.411543084960421E-2</v>
      </c>
      <c r="AX81" s="217"/>
      <c r="AY81" s="217">
        <f t="shared" si="42"/>
        <v>4.9685354904254429E-3</v>
      </c>
      <c r="AZ81" s="217"/>
      <c r="BA81" s="217">
        <f t="shared" si="43"/>
        <v>0</v>
      </c>
    </row>
    <row r="82" spans="1:54" s="4" customFormat="1" ht="12">
      <c r="A82" s="79" t="s">
        <v>64</v>
      </c>
      <c r="B82" s="197">
        <v>22993</v>
      </c>
      <c r="C82" s="150"/>
      <c r="D82" s="200">
        <v>0</v>
      </c>
      <c r="E82" s="165"/>
      <c r="F82" s="197">
        <v>269.59899999999999</v>
      </c>
      <c r="G82" s="186" t="s">
        <v>71</v>
      </c>
      <c r="H82" s="200">
        <v>563.13958022531824</v>
      </c>
      <c r="I82" s="140" t="s">
        <v>71</v>
      </c>
      <c r="J82" s="200">
        <v>527.66327058357308</v>
      </c>
      <c r="K82" s="150" t="s">
        <v>71</v>
      </c>
      <c r="L82" s="200">
        <v>0</v>
      </c>
      <c r="N82" s="200">
        <v>0</v>
      </c>
      <c r="P82" s="200">
        <v>0</v>
      </c>
      <c r="R82" s="200">
        <v>1136</v>
      </c>
      <c r="S82" s="186" t="s">
        <v>71</v>
      </c>
      <c r="T82" s="200">
        <v>37.400429000000003</v>
      </c>
      <c r="U82" s="186" t="s">
        <v>71</v>
      </c>
      <c r="V82" s="200">
        <v>594.73562099999992</v>
      </c>
      <c r="W82" s="186" t="s">
        <v>71</v>
      </c>
      <c r="X82" s="200">
        <v>1279</v>
      </c>
      <c r="Y82" s="186" t="s">
        <v>71</v>
      </c>
      <c r="Z82" s="200">
        <v>94</v>
      </c>
      <c r="AA82" s="186" t="s">
        <v>71</v>
      </c>
      <c r="AB82" s="186"/>
      <c r="AC82" s="216">
        <v>9.4027439834788478</v>
      </c>
      <c r="AD82" s="217"/>
      <c r="AE82" s="216">
        <v>0</v>
      </c>
      <c r="AF82" s="217"/>
      <c r="AG82" s="223">
        <v>0.1645855682637978</v>
      </c>
      <c r="AH82" s="216"/>
      <c r="AI82" s="220">
        <v>0.27926258644502111</v>
      </c>
      <c r="AJ82" s="220"/>
      <c r="AK82" s="220">
        <v>0.18196673728842236</v>
      </c>
      <c r="AL82" s="220"/>
      <c r="AM82" s="220">
        <v>0</v>
      </c>
      <c r="AN82" s="220"/>
      <c r="AO82" s="220">
        <v>0</v>
      </c>
      <c r="AP82" s="62"/>
      <c r="AQ82" s="220">
        <v>0</v>
      </c>
      <c r="AR82" s="62"/>
      <c r="AS82" s="217">
        <v>0.28599193381904969</v>
      </c>
      <c r="AT82" s="62"/>
      <c r="AU82" s="217">
        <f t="shared" si="40"/>
        <v>7.4097706087967088E-3</v>
      </c>
      <c r="AV82" s="186"/>
      <c r="AW82" s="217">
        <f t="shared" si="41"/>
        <v>9.8824100695829656E-2</v>
      </c>
      <c r="AX82" s="217"/>
      <c r="AY82" s="217">
        <f t="shared" si="42"/>
        <v>0.21912954800876353</v>
      </c>
      <c r="AZ82" s="217"/>
      <c r="BA82" s="217">
        <f t="shared" si="43"/>
        <v>1.7893581268433323E-2</v>
      </c>
    </row>
    <row r="83" spans="1:54" s="4" customFormat="1" ht="12">
      <c r="A83" s="79" t="s">
        <v>133</v>
      </c>
      <c r="B83" s="197">
        <v>496</v>
      </c>
      <c r="C83" s="150" t="s">
        <v>71</v>
      </c>
      <c r="D83" s="197">
        <v>268</v>
      </c>
      <c r="E83" s="150" t="s">
        <v>71</v>
      </c>
      <c r="F83" s="197">
        <v>156.54528942912432</v>
      </c>
      <c r="G83" s="186" t="s">
        <v>71</v>
      </c>
      <c r="H83" s="200">
        <v>288.04948205868914</v>
      </c>
      <c r="I83" s="150" t="s">
        <v>71</v>
      </c>
      <c r="J83" s="200">
        <v>707.09516551260924</v>
      </c>
      <c r="K83" s="150" t="s">
        <v>71</v>
      </c>
      <c r="L83" s="200">
        <v>3382.8179380864999</v>
      </c>
      <c r="M83" s="186" t="s">
        <v>71</v>
      </c>
      <c r="N83" s="200">
        <v>1034.114268181818</v>
      </c>
      <c r="O83" s="186" t="s">
        <v>71</v>
      </c>
      <c r="P83" s="200">
        <v>174.1569581818182</v>
      </c>
      <c r="Q83" s="186" t="s">
        <v>71</v>
      </c>
      <c r="R83" s="200">
        <v>247</v>
      </c>
      <c r="S83" s="186" t="s">
        <v>71</v>
      </c>
      <c r="T83" s="200">
        <v>830.44342528594109</v>
      </c>
      <c r="U83" s="186" t="s">
        <v>71</v>
      </c>
      <c r="V83" s="200">
        <v>1588.434197</v>
      </c>
      <c r="W83" s="186" t="s">
        <v>71</v>
      </c>
      <c r="X83" s="200">
        <v>404.99691999999999</v>
      </c>
      <c r="Y83" s="186" t="s">
        <v>71</v>
      </c>
      <c r="Z83" s="200">
        <v>93</v>
      </c>
      <c r="AA83" s="186" t="s">
        <v>71</v>
      </c>
      <c r="AB83" s="186"/>
      <c r="AC83" s="216">
        <v>0.20283395015028524</v>
      </c>
      <c r="AD83" s="217"/>
      <c r="AE83" s="216">
        <v>0.15830729335877275</v>
      </c>
      <c r="AF83" s="217"/>
      <c r="AG83" s="223">
        <v>9.556821583059702E-2</v>
      </c>
      <c r="AH83" s="216"/>
      <c r="AI83" s="220">
        <v>0.14284459165820443</v>
      </c>
      <c r="AJ83" s="220"/>
      <c r="AK83" s="220">
        <v>0.24384452622303121</v>
      </c>
      <c r="AL83" s="220"/>
      <c r="AM83" s="220">
        <v>0.94938326138220042</v>
      </c>
      <c r="AN83" s="220"/>
      <c r="AO83" s="220">
        <v>0.33244403029868058</v>
      </c>
      <c r="AP83" s="62"/>
      <c r="AQ83" s="220">
        <v>4.2177756320582696E-2</v>
      </c>
      <c r="AR83" s="62"/>
      <c r="AS83" s="217">
        <v>6.2183105328613798E-2</v>
      </c>
      <c r="AT83" s="62"/>
      <c r="AU83" s="217">
        <f t="shared" si="40"/>
        <v>0.16452739846786868</v>
      </c>
      <c r="AV83" s="186"/>
      <c r="AW83" s="217">
        <f t="shared" si="41"/>
        <v>0.26394178436644761</v>
      </c>
      <c r="AX83" s="217"/>
      <c r="AY83" s="217">
        <f t="shared" si="42"/>
        <v>6.9387640363206687E-2</v>
      </c>
      <c r="AZ83" s="217"/>
      <c r="BA83" s="217">
        <f t="shared" si="43"/>
        <v>1.7703224020896798E-2</v>
      </c>
    </row>
    <row r="84" spans="1:54" s="4" customFormat="1" ht="12">
      <c r="A84" s="79" t="s">
        <v>3</v>
      </c>
      <c r="B84" s="197">
        <v>0</v>
      </c>
      <c r="C84" s="150"/>
      <c r="D84" s="197">
        <v>0</v>
      </c>
      <c r="E84" s="165"/>
      <c r="F84" s="197">
        <v>1030.5687975000001</v>
      </c>
      <c r="G84" s="186" t="s">
        <v>71</v>
      </c>
      <c r="H84" s="200">
        <v>0</v>
      </c>
      <c r="I84" s="140"/>
      <c r="J84" s="200">
        <v>0</v>
      </c>
      <c r="K84" s="140"/>
      <c r="L84" s="200">
        <v>0</v>
      </c>
      <c r="N84" s="200">
        <v>0</v>
      </c>
      <c r="P84" s="200">
        <v>0</v>
      </c>
      <c r="R84" s="200">
        <v>0</v>
      </c>
      <c r="T84" s="200">
        <v>0</v>
      </c>
      <c r="V84" s="200">
        <v>0</v>
      </c>
      <c r="W84" s="140"/>
      <c r="X84" s="200">
        <v>0</v>
      </c>
      <c r="Y84" s="140"/>
      <c r="Z84" s="200">
        <v>0</v>
      </c>
      <c r="AA84" s="140"/>
      <c r="AB84" s="140"/>
      <c r="AC84" s="216">
        <v>0</v>
      </c>
      <c r="AD84" s="217"/>
      <c r="AE84" s="216">
        <v>0</v>
      </c>
      <c r="AF84" s="217"/>
      <c r="AG84" s="216" t="s">
        <v>80</v>
      </c>
      <c r="AH84" s="216"/>
      <c r="AI84" s="220">
        <v>0</v>
      </c>
      <c r="AJ84" s="220"/>
      <c r="AK84" s="220">
        <v>0</v>
      </c>
      <c r="AL84" s="220"/>
      <c r="AM84" s="220">
        <v>0</v>
      </c>
      <c r="AN84" s="220"/>
      <c r="AO84" s="220">
        <v>0</v>
      </c>
      <c r="AP84" s="55"/>
      <c r="AQ84" s="220">
        <v>0</v>
      </c>
      <c r="AR84" s="55"/>
      <c r="AS84" s="217">
        <v>0</v>
      </c>
      <c r="AT84" s="55"/>
      <c r="AU84" s="216">
        <v>0</v>
      </c>
      <c r="AW84" s="217">
        <v>0</v>
      </c>
      <c r="AX84" s="217"/>
      <c r="AY84" s="216">
        <v>0</v>
      </c>
      <c r="AZ84" s="217"/>
      <c r="BA84" s="216">
        <v>0</v>
      </c>
    </row>
    <row r="85" spans="1:54" s="4" customFormat="1" ht="6.6" customHeight="1">
      <c r="A85" s="21"/>
      <c r="B85" s="200"/>
      <c r="C85" s="150"/>
      <c r="D85" s="200"/>
      <c r="E85" s="150"/>
      <c r="F85" s="200"/>
      <c r="G85" s="174"/>
      <c r="H85" s="205"/>
      <c r="I85" s="176"/>
      <c r="J85" s="200"/>
      <c r="K85" s="176"/>
      <c r="L85" s="200"/>
      <c r="N85" s="200"/>
      <c r="P85" s="200"/>
      <c r="R85" s="200"/>
      <c r="W85" s="176"/>
      <c r="X85" s="176"/>
      <c r="Y85" s="176"/>
      <c r="Z85" s="176"/>
      <c r="AA85" s="176"/>
      <c r="AB85" s="176"/>
      <c r="AC85" s="223"/>
      <c r="AD85" s="217"/>
      <c r="AE85" s="223"/>
      <c r="AF85" s="217"/>
      <c r="AG85" s="223"/>
      <c r="AH85" s="223"/>
      <c r="AI85" s="218"/>
      <c r="AJ85" s="218"/>
      <c r="AK85" s="218"/>
      <c r="AL85" s="218"/>
      <c r="AM85" s="218"/>
      <c r="AN85" s="218"/>
      <c r="AO85" s="218"/>
      <c r="AP85" s="62"/>
      <c r="AQ85" s="218"/>
      <c r="AR85" s="62"/>
      <c r="AS85" s="218"/>
      <c r="AT85" s="62"/>
    </row>
    <row r="86" spans="1:54" s="38" customFormat="1" ht="12">
      <c r="A86" s="45" t="s">
        <v>40</v>
      </c>
      <c r="B86" s="201">
        <v>244535</v>
      </c>
      <c r="C86" s="166"/>
      <c r="D86" s="201">
        <v>169291</v>
      </c>
      <c r="E86" s="166"/>
      <c r="F86" s="201">
        <v>164835.33178126704</v>
      </c>
      <c r="G86" s="166"/>
      <c r="H86" s="201">
        <v>201652.35429278837</v>
      </c>
      <c r="I86" s="166"/>
      <c r="J86" s="201">
        <v>289977.87092660356</v>
      </c>
      <c r="K86" s="166"/>
      <c r="L86" s="201">
        <v>356317.41949626093</v>
      </c>
      <c r="N86" s="201">
        <v>311064.17138931045</v>
      </c>
      <c r="P86" s="201">
        <v>412911.86012383795</v>
      </c>
      <c r="R86" s="201">
        <v>397214</v>
      </c>
      <c r="T86" s="201">
        <f>T87+T100</f>
        <v>504744.76167452603</v>
      </c>
      <c r="U86" s="201"/>
      <c r="V86" s="201">
        <f>V87+V100</f>
        <v>601812.32797709678</v>
      </c>
      <c r="W86" s="201"/>
      <c r="X86" s="201">
        <f t="shared" ref="X86" si="44">X87+X100</f>
        <v>583673</v>
      </c>
      <c r="Y86" s="201"/>
      <c r="Z86" s="201">
        <f>Z87+Z100</f>
        <v>525327.69114263996</v>
      </c>
      <c r="AA86" s="166"/>
      <c r="AB86" s="166"/>
      <c r="AC86" s="214">
        <v>100.00000000000001</v>
      </c>
      <c r="AD86" s="214"/>
      <c r="AE86" s="214">
        <v>100</v>
      </c>
      <c r="AF86" s="214"/>
      <c r="AG86" s="214">
        <v>100.00000000000004</v>
      </c>
      <c r="AH86" s="214"/>
      <c r="AI86" s="214">
        <v>100.00000000000003</v>
      </c>
      <c r="AJ86" s="214"/>
      <c r="AK86" s="214">
        <v>100.00000000000003</v>
      </c>
      <c r="AL86" s="214"/>
      <c r="AM86" s="214">
        <v>99.999999999999972</v>
      </c>
      <c r="AN86" s="214"/>
      <c r="AO86" s="214">
        <v>100.00000000000009</v>
      </c>
      <c r="AP86" s="67"/>
      <c r="AQ86" s="214">
        <v>99.999999999999673</v>
      </c>
      <c r="AR86" s="67"/>
      <c r="AS86" s="214">
        <v>100</v>
      </c>
      <c r="AT86" s="67"/>
      <c r="AU86" s="214">
        <f>AU87+AU100</f>
        <v>100</v>
      </c>
      <c r="AV86" s="214"/>
      <c r="AW86" s="214">
        <f t="shared" ref="AW86:BA86" si="45">AW87+AW100</f>
        <v>100</v>
      </c>
      <c r="AX86" s="214"/>
      <c r="AY86" s="214">
        <f t="shared" si="45"/>
        <v>100</v>
      </c>
      <c r="AZ86" s="214"/>
      <c r="BA86" s="214">
        <f t="shared" si="45"/>
        <v>100</v>
      </c>
      <c r="BB86" s="214"/>
    </row>
    <row r="87" spans="1:54" s="59" customFormat="1" ht="12">
      <c r="A87" s="151" t="s">
        <v>75</v>
      </c>
      <c r="B87" s="250">
        <v>243324</v>
      </c>
      <c r="C87" s="193"/>
      <c r="D87" s="250">
        <v>169291</v>
      </c>
      <c r="E87" s="193"/>
      <c r="F87" s="250">
        <v>164835.33178126704</v>
      </c>
      <c r="G87" s="193"/>
      <c r="H87" s="254">
        <v>201652.35429278837</v>
      </c>
      <c r="I87" s="167"/>
      <c r="J87" s="255">
        <v>289977.87092660356</v>
      </c>
      <c r="K87" s="167"/>
      <c r="L87" s="255">
        <v>356317.41949626093</v>
      </c>
      <c r="N87" s="255">
        <v>311064.17138931045</v>
      </c>
      <c r="P87" s="255">
        <v>412911.86012383795</v>
      </c>
      <c r="R87" s="255">
        <v>397214</v>
      </c>
      <c r="T87" s="439">
        <f>T88+T89</f>
        <v>504744.76167452603</v>
      </c>
      <c r="U87" s="439">
        <f t="shared" ref="U87:Z87" si="46">U88+U89</f>
        <v>0</v>
      </c>
      <c r="V87" s="439">
        <f t="shared" si="46"/>
        <v>601812.32797709678</v>
      </c>
      <c r="W87" s="439"/>
      <c r="X87" s="439">
        <f t="shared" si="46"/>
        <v>583673</v>
      </c>
      <c r="Y87" s="439"/>
      <c r="Z87" s="439">
        <f t="shared" si="46"/>
        <v>525285.38716659998</v>
      </c>
      <c r="AA87" s="167"/>
      <c r="AB87" s="167"/>
      <c r="AC87" s="231">
        <v>99.504774367677442</v>
      </c>
      <c r="AD87" s="231"/>
      <c r="AE87" s="231">
        <v>100</v>
      </c>
      <c r="AF87" s="232"/>
      <c r="AG87" s="231">
        <v>100.00000000000004</v>
      </c>
      <c r="AH87" s="231"/>
      <c r="AI87" s="231">
        <v>100.00000000000003</v>
      </c>
      <c r="AJ87" s="233"/>
      <c r="AK87" s="231">
        <v>100.00000000000003</v>
      </c>
      <c r="AL87" s="233"/>
      <c r="AM87" s="231">
        <v>99.999999999999972</v>
      </c>
      <c r="AN87" s="233"/>
      <c r="AO87" s="231">
        <v>100.00000000000009</v>
      </c>
      <c r="AP87" s="115"/>
      <c r="AQ87" s="231">
        <v>99.999999999999673</v>
      </c>
      <c r="AR87" s="115"/>
      <c r="AS87" s="231">
        <v>100</v>
      </c>
      <c r="AT87" s="115"/>
      <c r="AU87" s="231">
        <f>T87/$T$86*100</f>
        <v>100</v>
      </c>
      <c r="AV87" s="231">
        <f t="shared" ref="AV87" si="47">U87/$T$86*100</f>
        <v>0</v>
      </c>
      <c r="AW87" s="231">
        <f>V87/SUM($V$88+$V$89)*100</f>
        <v>100</v>
      </c>
      <c r="AX87" s="231"/>
      <c r="AY87" s="231">
        <f t="shared" ref="AY87:AY100" si="48">X87/SUM($X$88+$X$89)*100</f>
        <v>100</v>
      </c>
      <c r="AZ87" s="231"/>
      <c r="BA87" s="231">
        <f>Z87/SUM($Z$88+$Z$89)*100</f>
        <v>100</v>
      </c>
    </row>
    <row r="88" spans="1:54" s="4" customFormat="1" ht="12">
      <c r="A88" s="143" t="s">
        <v>149</v>
      </c>
      <c r="B88" s="197">
        <v>146757</v>
      </c>
      <c r="C88" s="150"/>
      <c r="D88" s="197">
        <v>118693</v>
      </c>
      <c r="E88" s="165"/>
      <c r="F88" s="197">
        <v>112553.51799238364</v>
      </c>
      <c r="G88" s="188"/>
      <c r="H88" s="200">
        <v>102581.39405129882</v>
      </c>
      <c r="I88" s="188"/>
      <c r="J88" s="200">
        <v>171417.2420042842</v>
      </c>
      <c r="K88" s="188"/>
      <c r="L88" s="200">
        <v>218933.61414870797</v>
      </c>
      <c r="N88" s="200">
        <v>195537.75712248468</v>
      </c>
      <c r="P88" s="200">
        <v>294487.5604117582</v>
      </c>
      <c r="R88" s="200">
        <v>297776</v>
      </c>
      <c r="T88" s="200">
        <v>303508.15660829085</v>
      </c>
      <c r="V88" s="200">
        <v>446429.59618165321</v>
      </c>
      <c r="W88" s="188"/>
      <c r="X88" s="200">
        <v>470024</v>
      </c>
      <c r="Y88" s="188"/>
      <c r="Z88" s="200">
        <v>408475.07370000001</v>
      </c>
      <c r="AA88" s="188"/>
      <c r="AB88" s="188"/>
      <c r="AC88" s="217">
        <v>60.014721818962528</v>
      </c>
      <c r="AD88" s="217"/>
      <c r="AE88" s="217">
        <v>70.161137776937082</v>
      </c>
      <c r="AF88" s="219"/>
      <c r="AG88" s="217">
        <v>68.282398425199162</v>
      </c>
      <c r="AH88" s="217"/>
      <c r="AI88" s="217">
        <v>50.870417263939395</v>
      </c>
      <c r="AJ88" s="220"/>
      <c r="AK88" s="217">
        <v>59.113904608145681</v>
      </c>
      <c r="AL88" s="220"/>
      <c r="AM88" s="217">
        <v>61.443421558851206</v>
      </c>
      <c r="AN88" s="220"/>
      <c r="AO88" s="217">
        <v>62.860906239748445</v>
      </c>
      <c r="AP88" s="13"/>
      <c r="AQ88" s="217">
        <v>71.319714653736597</v>
      </c>
      <c r="AR88" s="13"/>
      <c r="AS88" s="217">
        <v>74.966139159244136</v>
      </c>
      <c r="AT88" s="13"/>
      <c r="AU88" s="217">
        <f t="shared" ref="AU88:AU100" si="49">T88/$T$86*100</f>
        <v>60.131016635295296</v>
      </c>
      <c r="AW88" s="217">
        <f t="shared" ref="AW88:AW90" si="50">V88/SUM($V$88+$V$89)*100</f>
        <v>74.180865932451127</v>
      </c>
      <c r="AX88" s="217"/>
      <c r="AY88" s="217">
        <f>X88/SUM($X$88+$X$89)*100</f>
        <v>80.528652173391606</v>
      </c>
      <c r="AZ88" s="217"/>
      <c r="BA88" s="217">
        <f>Z88/SUM($Z$88+$Z$89)*100</f>
        <v>77.762504665001785</v>
      </c>
    </row>
    <row r="89" spans="1:54" s="338" customFormat="1" ht="12">
      <c r="A89" s="79" t="s">
        <v>76</v>
      </c>
      <c r="B89" s="197">
        <v>96567</v>
      </c>
      <c r="C89" s="150"/>
      <c r="D89" s="197">
        <v>50598</v>
      </c>
      <c r="E89" s="165"/>
      <c r="F89" s="197">
        <v>52281.813788883395</v>
      </c>
      <c r="G89" s="188"/>
      <c r="H89" s="197">
        <v>99070.960241489549</v>
      </c>
      <c r="I89" s="188"/>
      <c r="J89" s="197">
        <v>118560.62892231937</v>
      </c>
      <c r="K89" s="188"/>
      <c r="L89" s="197">
        <v>137383.80534755296</v>
      </c>
      <c r="N89" s="197">
        <v>115526.41426682576</v>
      </c>
      <c r="P89" s="197">
        <v>118424.29971207978</v>
      </c>
      <c r="R89" s="197">
        <v>99438</v>
      </c>
      <c r="T89" s="200">
        <f>T90+T99</f>
        <v>201236.60506623518</v>
      </c>
      <c r="U89" s="200"/>
      <c r="V89" s="200">
        <f>V90+V99</f>
        <v>155382.73179544357</v>
      </c>
      <c r="W89" s="200"/>
      <c r="X89" s="200">
        <f t="shared" ref="X89:Z89" si="51">X90+X99</f>
        <v>113649</v>
      </c>
      <c r="Y89" s="200"/>
      <c r="Z89" s="200">
        <f t="shared" si="51"/>
        <v>116810.3134666</v>
      </c>
      <c r="AA89" s="188"/>
      <c r="AB89" s="188"/>
      <c r="AC89" s="217">
        <v>39.490052548714907</v>
      </c>
      <c r="AD89" s="217"/>
      <c r="AE89" s="217">
        <v>29.838862223062922</v>
      </c>
      <c r="AF89" s="219"/>
      <c r="AG89" s="217">
        <v>31.717601574800881</v>
      </c>
      <c r="AH89" s="217"/>
      <c r="AI89" s="217">
        <v>49.129582736060634</v>
      </c>
      <c r="AJ89" s="220"/>
      <c r="AK89" s="217">
        <v>40.886095391854347</v>
      </c>
      <c r="AL89" s="220"/>
      <c r="AM89" s="217">
        <v>38.556578441148758</v>
      </c>
      <c r="AN89" s="220"/>
      <c r="AO89" s="217">
        <v>37.13909376025164</v>
      </c>
      <c r="AP89" s="339"/>
      <c r="AQ89" s="217">
        <v>28.680285346263073</v>
      </c>
      <c r="AR89" s="339"/>
      <c r="AS89" s="217">
        <v>25.033860840755867</v>
      </c>
      <c r="AT89" s="339"/>
      <c r="AU89" s="217">
        <f t="shared" si="49"/>
        <v>39.868983364704704</v>
      </c>
      <c r="AW89" s="217">
        <f t="shared" si="50"/>
        <v>25.819134067548877</v>
      </c>
      <c r="AX89" s="217"/>
      <c r="AY89" s="217">
        <f t="shared" si="48"/>
        <v>19.471347826608394</v>
      </c>
      <c r="AZ89" s="217"/>
      <c r="BA89" s="217">
        <f>Z89/SUM($Z$88+$Z$89)*100</f>
        <v>22.237495334998219</v>
      </c>
    </row>
    <row r="90" spans="1:54" s="4" customFormat="1" ht="12">
      <c r="A90" s="327" t="s">
        <v>50</v>
      </c>
      <c r="B90" s="197">
        <v>96334</v>
      </c>
      <c r="C90" s="150"/>
      <c r="D90" s="197">
        <v>49753</v>
      </c>
      <c r="E90" s="165"/>
      <c r="F90" s="197">
        <v>51911.510352917307</v>
      </c>
      <c r="G90" s="188"/>
      <c r="H90" s="197">
        <v>98973.643033977001</v>
      </c>
      <c r="I90" s="188"/>
      <c r="J90" s="197">
        <v>116698.57005880083</v>
      </c>
      <c r="K90" s="188"/>
      <c r="L90" s="197">
        <v>137114.01892734726</v>
      </c>
      <c r="N90" s="197">
        <v>114514.25015015909</v>
      </c>
      <c r="P90" s="197">
        <v>118123.23451726978</v>
      </c>
      <c r="R90" s="197">
        <v>98005</v>
      </c>
      <c r="T90" s="200">
        <f>SUM(T91:T97)</f>
        <v>200721.72074661945</v>
      </c>
      <c r="U90" s="200"/>
      <c r="V90" s="200">
        <f t="shared" ref="V90:Z90" si="52">SUM(V91:V97)</f>
        <v>154085.60428644356</v>
      </c>
      <c r="W90" s="200"/>
      <c r="X90" s="200">
        <f t="shared" si="52"/>
        <v>112739</v>
      </c>
      <c r="Y90" s="200"/>
      <c r="Z90" s="200">
        <f t="shared" si="52"/>
        <v>116535.666142</v>
      </c>
      <c r="AA90" s="188"/>
      <c r="AB90" s="188"/>
      <c r="AC90" s="217">
        <v>39.394769664874147</v>
      </c>
      <c r="AD90" s="217"/>
      <c r="AE90" s="217">
        <v>29.339370581420095</v>
      </c>
      <c r="AF90" s="219"/>
      <c r="AG90" s="217">
        <v>31.492951051175599</v>
      </c>
      <c r="AH90" s="217"/>
      <c r="AI90" s="217">
        <v>49.081322844499311</v>
      </c>
      <c r="AJ90" s="220"/>
      <c r="AK90" s="217">
        <v>40.243957128831561</v>
      </c>
      <c r="AL90" s="220"/>
      <c r="AM90" s="217">
        <v>38.480863248614213</v>
      </c>
      <c r="AN90" s="220"/>
      <c r="AO90" s="217">
        <v>36.813706200460992</v>
      </c>
      <c r="AP90" s="13"/>
      <c r="AQ90" s="217">
        <v>28.607372644089853</v>
      </c>
      <c r="AR90" s="13"/>
      <c r="AS90" s="217">
        <v>24.673098128464758</v>
      </c>
      <c r="AT90" s="13"/>
      <c r="AU90" s="217">
        <f t="shared" si="49"/>
        <v>39.766974516131896</v>
      </c>
      <c r="AW90" s="217">
        <f t="shared" si="50"/>
        <v>25.603597188575307</v>
      </c>
      <c r="AX90" s="217"/>
      <c r="AY90" s="217">
        <f t="shared" si="48"/>
        <v>19.315438610317763</v>
      </c>
      <c r="AZ90" s="217"/>
      <c r="BA90" s="217">
        <f>Z90/SUM($Z$88+$Z$89)*100</f>
        <v>22.185209980920227</v>
      </c>
    </row>
    <row r="91" spans="1:54" s="4" customFormat="1" ht="12">
      <c r="A91" s="152" t="s">
        <v>48</v>
      </c>
      <c r="B91" s="197">
        <v>67766</v>
      </c>
      <c r="C91" s="150"/>
      <c r="D91" s="200">
        <v>30815</v>
      </c>
      <c r="E91" s="165"/>
      <c r="F91" s="200">
        <v>31023.315887716264</v>
      </c>
      <c r="G91" s="188"/>
      <c r="H91" s="200">
        <v>55693.046579239024</v>
      </c>
      <c r="I91" s="188"/>
      <c r="J91" s="200">
        <v>69657.824186907077</v>
      </c>
      <c r="K91" s="188"/>
      <c r="L91" s="200">
        <v>90882.735098224177</v>
      </c>
      <c r="N91" s="200">
        <v>67820.559376459511</v>
      </c>
      <c r="P91" s="200">
        <v>59918.549468037134</v>
      </c>
      <c r="Q91" s="22"/>
      <c r="R91" s="200">
        <v>50488</v>
      </c>
      <c r="S91" s="22"/>
      <c r="T91" s="200">
        <v>63327.132721303322</v>
      </c>
      <c r="U91" s="22"/>
      <c r="V91" s="200">
        <v>39949.753116000029</v>
      </c>
      <c r="W91" s="188"/>
      <c r="X91" s="200">
        <v>38166</v>
      </c>
      <c r="Y91" s="188"/>
      <c r="Z91" s="200">
        <v>41435.962249999997</v>
      </c>
      <c r="AA91" s="188"/>
      <c r="AB91" s="188"/>
      <c r="AC91" s="217">
        <v>27.71218843928272</v>
      </c>
      <c r="AD91" s="217"/>
      <c r="AE91" s="217">
        <v>18.215189274820894</v>
      </c>
      <c r="AF91" s="219"/>
      <c r="AG91" s="217">
        <v>18.820792576729577</v>
      </c>
      <c r="AH91" s="217"/>
      <c r="AI91" s="217">
        <v>27.61834681998095</v>
      </c>
      <c r="AJ91" s="220"/>
      <c r="AK91" s="217">
        <v>24.021772407777355</v>
      </c>
      <c r="AL91" s="220"/>
      <c r="AM91" s="217">
        <v>25.506116211412966</v>
      </c>
      <c r="AN91" s="220"/>
      <c r="AO91" s="217">
        <v>21.802755062902815</v>
      </c>
      <c r="AP91" s="13"/>
      <c r="AQ91" s="217">
        <v>14.511220251718257</v>
      </c>
      <c r="AR91" s="13"/>
      <c r="AS91" s="217">
        <v>12.710528833324103</v>
      </c>
      <c r="AT91" s="13"/>
      <c r="AU91" s="217">
        <f t="shared" si="49"/>
        <v>12.546367496952545</v>
      </c>
      <c r="AV91" s="22"/>
      <c r="AW91" s="217">
        <f>V91/SUM($V$88+$V$89)*100</f>
        <v>6.638241069318938</v>
      </c>
      <c r="AX91" s="217"/>
      <c r="AY91" s="217">
        <f t="shared" si="48"/>
        <v>6.5389353285144249</v>
      </c>
      <c r="AZ91" s="217"/>
      <c r="BA91" s="217">
        <f>Z91/SUM($Z$88+$Z$89)*100</f>
        <v>7.8882762137181119</v>
      </c>
    </row>
    <row r="92" spans="1:54" s="4" customFormat="1" ht="12">
      <c r="A92" s="152" t="s">
        <v>98</v>
      </c>
      <c r="B92" s="200">
        <v>0</v>
      </c>
      <c r="C92" s="150"/>
      <c r="D92" s="200">
        <v>0</v>
      </c>
      <c r="E92" s="165"/>
      <c r="F92" s="200">
        <v>5463.3637606198427</v>
      </c>
      <c r="G92" s="150"/>
      <c r="H92" s="200">
        <v>7729.2295269623137</v>
      </c>
      <c r="I92" s="150"/>
      <c r="J92" s="200">
        <v>6559.8489720014313</v>
      </c>
      <c r="K92" s="150"/>
      <c r="L92" s="200">
        <v>15573.015506034315</v>
      </c>
      <c r="N92" s="200">
        <v>19506.691444186748</v>
      </c>
      <c r="P92" s="200">
        <v>19267.353984475219</v>
      </c>
      <c r="Q92" s="22"/>
      <c r="R92" s="200">
        <v>12364</v>
      </c>
      <c r="S92" s="22"/>
      <c r="T92" s="200">
        <v>15114.997446601883</v>
      </c>
      <c r="U92" s="22"/>
      <c r="V92" s="200">
        <v>13656.420789999996</v>
      </c>
      <c r="W92" s="150"/>
      <c r="X92" s="200">
        <v>8322</v>
      </c>
      <c r="Y92" s="150"/>
      <c r="Z92" s="200">
        <v>4963.5843480000003</v>
      </c>
      <c r="AA92" s="150"/>
      <c r="AB92" s="150"/>
      <c r="AC92" s="217">
        <v>0</v>
      </c>
      <c r="AD92" s="217"/>
      <c r="AE92" s="217">
        <v>0</v>
      </c>
      <c r="AF92" s="219"/>
      <c r="AG92" s="217">
        <v>3.3144373245595258</v>
      </c>
      <c r="AH92" s="217"/>
      <c r="AI92" s="217">
        <v>3.8329478245217459</v>
      </c>
      <c r="AJ92" s="216"/>
      <c r="AK92" s="217">
        <v>2.2621895081303633</v>
      </c>
      <c r="AL92" s="220"/>
      <c r="AM92" s="217">
        <v>4.3705456578716966</v>
      </c>
      <c r="AN92" s="220"/>
      <c r="AO92" s="217">
        <v>6.2709541111931166</v>
      </c>
      <c r="AP92" s="62"/>
      <c r="AQ92" s="217">
        <v>4.6662147167912815</v>
      </c>
      <c r="AR92" s="62"/>
      <c r="AS92" s="217">
        <v>3.1126798149108543</v>
      </c>
      <c r="AT92" s="62"/>
      <c r="AU92" s="217">
        <f t="shared" si="49"/>
        <v>2.9945823303756183</v>
      </c>
      <c r="AV92" s="22"/>
      <c r="AW92" s="217">
        <f>V92/SUM($V$88+$V$89)*100</f>
        <v>2.2692158593533698</v>
      </c>
      <c r="AX92" s="217"/>
      <c r="AY92" s="217">
        <f>X92/SUM($X$88+$X$89)*100</f>
        <v>1.4257983494182529</v>
      </c>
      <c r="AZ92" s="217"/>
      <c r="BA92" s="217">
        <f t="shared" ref="BA92:BA97" si="53">Z92/SUM($Z$88+$Z$89)*100</f>
        <v>0.9449309783342108</v>
      </c>
    </row>
    <row r="93" spans="1:54" s="4" customFormat="1" ht="12">
      <c r="A93" s="152" t="s">
        <v>45</v>
      </c>
      <c r="B93" s="197">
        <v>3647</v>
      </c>
      <c r="C93" s="150" t="s">
        <v>71</v>
      </c>
      <c r="D93" s="200">
        <v>3541</v>
      </c>
      <c r="E93" s="165" t="s">
        <v>71</v>
      </c>
      <c r="F93" s="200">
        <v>3862.3679466047897</v>
      </c>
      <c r="G93" s="150" t="s">
        <v>71</v>
      </c>
      <c r="H93" s="200">
        <v>4375.2529622015736</v>
      </c>
      <c r="I93" s="150"/>
      <c r="J93" s="200">
        <v>9376.1830458835757</v>
      </c>
      <c r="K93" s="150"/>
      <c r="L93" s="200">
        <v>7913.6260863083999</v>
      </c>
      <c r="N93" s="200">
        <v>3821.9247941125877</v>
      </c>
      <c r="P93" s="200">
        <v>3373.6718688862138</v>
      </c>
      <c r="Q93" s="186" t="s">
        <v>71</v>
      </c>
      <c r="R93" s="200">
        <v>6237</v>
      </c>
      <c r="S93" s="186"/>
      <c r="T93" s="200">
        <v>6812.9553637042709</v>
      </c>
      <c r="U93" s="186"/>
      <c r="V93" s="200">
        <v>6866.9608529999996</v>
      </c>
      <c r="W93" s="150"/>
      <c r="X93" s="200">
        <v>5634</v>
      </c>
      <c r="Y93" s="150"/>
      <c r="Z93" s="200">
        <v>4618.1127180000003</v>
      </c>
      <c r="AA93" s="150"/>
      <c r="AB93" s="150"/>
      <c r="AC93" s="217">
        <v>1.4914020487864723</v>
      </c>
      <c r="AD93" s="217"/>
      <c r="AE93" s="217">
        <v>2.0931359799494005</v>
      </c>
      <c r="AF93" s="219"/>
      <c r="AG93" s="217">
        <v>2.3431675144319613</v>
      </c>
      <c r="AH93" s="217"/>
      <c r="AI93" s="217">
        <v>2.1697009080533434</v>
      </c>
      <c r="AJ93" s="220"/>
      <c r="AK93" s="217">
        <v>3.2334133000986096</v>
      </c>
      <c r="AL93" s="220"/>
      <c r="AM93" s="217">
        <v>2.2209484165820976</v>
      </c>
      <c r="AN93" s="220"/>
      <c r="AO93" s="217">
        <v>1.228661204227627</v>
      </c>
      <c r="AP93" s="62"/>
      <c r="AQ93" s="217">
        <v>0.81704407034333981</v>
      </c>
      <c r="AR93" s="62"/>
      <c r="AS93" s="217">
        <v>1.5701863479132154</v>
      </c>
      <c r="AT93" s="62"/>
      <c r="AU93" s="217">
        <f t="shared" si="49"/>
        <v>1.3497822822572372</v>
      </c>
      <c r="AV93" s="186"/>
      <c r="AW93" s="217">
        <f t="shared" ref="AW93:AW95" si="54">V93/SUM($V$88+$V$89)*100</f>
        <v>1.141046890162964</v>
      </c>
      <c r="AX93" s="217"/>
      <c r="AY93" s="217">
        <f t="shared" si="48"/>
        <v>0.96526651052901202</v>
      </c>
      <c r="AZ93" s="217"/>
      <c r="BA93" s="217">
        <f t="shared" si="53"/>
        <v>0.87916260966447102</v>
      </c>
    </row>
    <row r="94" spans="1:54" s="4" customFormat="1" ht="12">
      <c r="A94" s="152" t="s">
        <v>49</v>
      </c>
      <c r="B94" s="197">
        <v>2108</v>
      </c>
      <c r="C94" s="150" t="s">
        <v>71</v>
      </c>
      <c r="D94" s="200">
        <v>3984</v>
      </c>
      <c r="E94" s="165" t="s">
        <v>71</v>
      </c>
      <c r="F94" s="200">
        <v>2780.2591330769928</v>
      </c>
      <c r="G94" s="150" t="s">
        <v>71</v>
      </c>
      <c r="H94" s="200">
        <v>4195.944870437871</v>
      </c>
      <c r="I94" s="188" t="s">
        <v>71</v>
      </c>
      <c r="J94" s="200">
        <v>5794.4062913554699</v>
      </c>
      <c r="K94" s="188"/>
      <c r="L94" s="200">
        <v>7160.218144652822</v>
      </c>
      <c r="N94" s="200">
        <v>3522.8613580555557</v>
      </c>
      <c r="O94" s="186" t="s">
        <v>71</v>
      </c>
      <c r="P94" s="200">
        <v>780.31323498053393</v>
      </c>
      <c r="Q94" s="186" t="s">
        <v>71</v>
      </c>
      <c r="R94" s="200">
        <v>2792</v>
      </c>
      <c r="S94" s="186" t="s">
        <v>71</v>
      </c>
      <c r="T94" s="200">
        <v>1896.5411443677049</v>
      </c>
      <c r="U94" s="186" t="s">
        <v>71</v>
      </c>
      <c r="V94" s="200">
        <v>4164.150345</v>
      </c>
      <c r="W94" s="186" t="s">
        <v>71</v>
      </c>
      <c r="X94" s="200">
        <v>2357</v>
      </c>
      <c r="Y94" s="186" t="s">
        <v>71</v>
      </c>
      <c r="Z94" s="200">
        <v>4317.1562839999997</v>
      </c>
      <c r="AA94" s="186" t="s">
        <v>71</v>
      </c>
      <c r="AB94" s="186"/>
      <c r="AC94" s="217">
        <v>0.86204428813871226</v>
      </c>
      <c r="AD94" s="217"/>
      <c r="AE94" s="217">
        <v>2.3549996453313784</v>
      </c>
      <c r="AF94" s="219"/>
      <c r="AG94" s="217">
        <v>1.6866888324442109</v>
      </c>
      <c r="AH94" s="217"/>
      <c r="AI94" s="217">
        <v>2.0807814940487059</v>
      </c>
      <c r="AJ94" s="220"/>
      <c r="AK94" s="217">
        <v>1.998223613698473</v>
      </c>
      <c r="AL94" s="220"/>
      <c r="AM94" s="217">
        <v>2.0095055006784355</v>
      </c>
      <c r="AN94" s="220"/>
      <c r="AO94" s="217">
        <v>1.1325191655218125</v>
      </c>
      <c r="AP94" s="62"/>
      <c r="AQ94" s="217">
        <v>0.18897815982968005</v>
      </c>
      <c r="AR94" s="62"/>
      <c r="AS94" s="217">
        <v>0.7028956683299179</v>
      </c>
      <c r="AT94" s="62"/>
      <c r="AU94" s="217">
        <f t="shared" si="49"/>
        <v>0.37574261059704656</v>
      </c>
      <c r="AV94" s="186"/>
      <c r="AW94" s="217">
        <f t="shared" si="54"/>
        <v>0.69193503546149948</v>
      </c>
      <c r="AX94" s="217"/>
      <c r="AY94" s="217">
        <f t="shared" si="48"/>
        <v>0.40382200307363886</v>
      </c>
      <c r="AZ94" s="217"/>
      <c r="BA94" s="217">
        <f t="shared" si="53"/>
        <v>0.82186871926645966</v>
      </c>
    </row>
    <row r="95" spans="1:54" s="4" customFormat="1" ht="12">
      <c r="A95" s="152" t="s">
        <v>46</v>
      </c>
      <c r="B95" s="197">
        <v>2294</v>
      </c>
      <c r="C95" s="150" t="s">
        <v>71</v>
      </c>
      <c r="D95" s="200">
        <v>4245</v>
      </c>
      <c r="E95" s="165"/>
      <c r="F95" s="200">
        <v>4297.010292581288</v>
      </c>
      <c r="G95" s="150"/>
      <c r="H95" s="200">
        <v>17269.869233072288</v>
      </c>
      <c r="I95" s="150"/>
      <c r="J95" s="200">
        <v>12723.686347526913</v>
      </c>
      <c r="K95" s="150"/>
      <c r="L95" s="200">
        <v>4953.1952794741446</v>
      </c>
      <c r="N95" s="200">
        <v>4600.1069228100332</v>
      </c>
      <c r="P95" s="200">
        <v>11105.445026040483</v>
      </c>
      <c r="Q95" s="22"/>
      <c r="R95" s="200">
        <v>1741</v>
      </c>
      <c r="S95" s="186" t="s">
        <v>71</v>
      </c>
      <c r="T95" s="200">
        <v>1601.8162295672566</v>
      </c>
      <c r="U95" s="186" t="s">
        <v>71</v>
      </c>
      <c r="V95" s="200">
        <v>2051.0488700000001</v>
      </c>
      <c r="W95" s="186" t="s">
        <v>71</v>
      </c>
      <c r="X95" s="200">
        <v>920</v>
      </c>
      <c r="Y95" s="186" t="s">
        <v>71</v>
      </c>
      <c r="Z95" s="200">
        <v>1192.1688019999999</v>
      </c>
      <c r="AA95" s="186" t="s">
        <v>71</v>
      </c>
      <c r="AB95" s="186"/>
      <c r="AC95" s="217">
        <v>0.93810701944506913</v>
      </c>
      <c r="AD95" s="217"/>
      <c r="AE95" s="217">
        <v>2.5092804955902865</v>
      </c>
      <c r="AF95" s="219"/>
      <c r="AG95" s="217">
        <v>2.6068502705981329</v>
      </c>
      <c r="AH95" s="217"/>
      <c r="AI95" s="217">
        <v>8.5641793241835256</v>
      </c>
      <c r="AJ95" s="220"/>
      <c r="AK95" s="217">
        <v>4.3878128723648064</v>
      </c>
      <c r="AL95" s="220"/>
      <c r="AM95" s="217">
        <v>1.3901075300996111</v>
      </c>
      <c r="AN95" s="220"/>
      <c r="AO95" s="217">
        <v>1.4788289188897945</v>
      </c>
      <c r="AP95" s="62"/>
      <c r="AQ95" s="217">
        <v>2.6895437255567742</v>
      </c>
      <c r="AR95" s="62"/>
      <c r="AS95" s="217">
        <v>0.43830277885472313</v>
      </c>
      <c r="AT95" s="62"/>
      <c r="AU95" s="217">
        <f t="shared" si="49"/>
        <v>0.31735172926869398</v>
      </c>
      <c r="AV95" s="186"/>
      <c r="AW95" s="217">
        <f t="shared" si="54"/>
        <v>0.34081203967593982</v>
      </c>
      <c r="AX95" s="217"/>
      <c r="AY95" s="217">
        <f t="shared" si="48"/>
        <v>0.15762250438173428</v>
      </c>
      <c r="AZ95" s="217"/>
      <c r="BA95" s="217">
        <f t="shared" si="53"/>
        <v>0.22695639953560914</v>
      </c>
    </row>
    <row r="96" spans="1:54" s="4" customFormat="1" ht="12">
      <c r="A96" s="152" t="s">
        <v>47</v>
      </c>
      <c r="B96" s="197">
        <v>1039</v>
      </c>
      <c r="C96" s="150" t="s">
        <v>71</v>
      </c>
      <c r="D96" s="200">
        <v>0</v>
      </c>
      <c r="E96" s="150"/>
      <c r="F96" s="200">
        <v>0</v>
      </c>
      <c r="G96" s="188"/>
      <c r="H96" s="200">
        <v>0</v>
      </c>
      <c r="I96" s="150"/>
      <c r="J96" s="200">
        <v>0</v>
      </c>
      <c r="K96" s="188"/>
      <c r="L96" s="200">
        <v>0</v>
      </c>
      <c r="N96" s="200">
        <v>0</v>
      </c>
      <c r="P96" s="200">
        <v>0</v>
      </c>
      <c r="Q96" s="22"/>
      <c r="R96" s="200">
        <v>0</v>
      </c>
      <c r="S96" s="22"/>
      <c r="T96" s="200">
        <v>0</v>
      </c>
      <c r="U96" s="22"/>
      <c r="V96" s="200">
        <v>0</v>
      </c>
      <c r="W96" s="188"/>
      <c r="X96" s="200">
        <v>0</v>
      </c>
      <c r="Y96" s="188"/>
      <c r="Z96" s="200">
        <v>0</v>
      </c>
      <c r="AA96" s="188"/>
      <c r="AB96" s="188"/>
      <c r="AC96" s="217">
        <v>0.4248880528349725</v>
      </c>
      <c r="AD96" s="217"/>
      <c r="AE96" s="217">
        <v>0</v>
      </c>
      <c r="AF96" s="219"/>
      <c r="AG96" s="217">
        <v>0</v>
      </c>
      <c r="AH96" s="217"/>
      <c r="AI96" s="217">
        <v>0</v>
      </c>
      <c r="AJ96" s="220"/>
      <c r="AK96" s="217">
        <v>0</v>
      </c>
      <c r="AL96" s="220"/>
      <c r="AM96" s="217">
        <v>0</v>
      </c>
      <c r="AN96" s="220"/>
      <c r="AO96" s="217">
        <v>0</v>
      </c>
      <c r="AP96" s="62"/>
      <c r="AQ96" s="217">
        <v>0</v>
      </c>
      <c r="AR96" s="62"/>
      <c r="AS96" s="217">
        <v>0</v>
      </c>
      <c r="AT96" s="62"/>
      <c r="AU96" s="217">
        <f t="shared" si="49"/>
        <v>0</v>
      </c>
      <c r="AV96" s="22"/>
      <c r="AW96" s="217">
        <f>V96/SUM($V$88+$V$89)*100</f>
        <v>0</v>
      </c>
      <c r="AX96" s="217"/>
      <c r="AY96" s="217">
        <f t="shared" si="48"/>
        <v>0</v>
      </c>
      <c r="AZ96" s="217"/>
      <c r="BA96" s="217">
        <f t="shared" si="53"/>
        <v>0</v>
      </c>
    </row>
    <row r="97" spans="1:54" s="4" customFormat="1" ht="12">
      <c r="A97" s="152" t="s">
        <v>121</v>
      </c>
      <c r="B97" s="197">
        <v>19480</v>
      </c>
      <c r="C97" s="150"/>
      <c r="D97" s="197">
        <v>7049</v>
      </c>
      <c r="E97" s="150"/>
      <c r="F97" s="197">
        <v>4485.1933323181247</v>
      </c>
      <c r="G97" s="150" t="s">
        <v>71</v>
      </c>
      <c r="H97" s="197">
        <v>9710.2998620639246</v>
      </c>
      <c r="I97" s="188"/>
      <c r="J97" s="200">
        <v>12586.621215126359</v>
      </c>
      <c r="K97" s="188"/>
      <c r="L97" s="200">
        <v>10631.228812653395</v>
      </c>
      <c r="N97" s="200">
        <v>15242.106254534632</v>
      </c>
      <c r="P97" s="200">
        <v>23677.900934850186</v>
      </c>
      <c r="Q97" s="22"/>
      <c r="R97" s="200">
        <v>24383</v>
      </c>
      <c r="S97" s="22"/>
      <c r="T97" s="200">
        <v>111968.277841075</v>
      </c>
      <c r="U97" s="22"/>
      <c r="V97" s="200">
        <v>87397.270312443536</v>
      </c>
      <c r="W97" s="188"/>
      <c r="X97" s="200">
        <v>57340</v>
      </c>
      <c r="Y97" s="188"/>
      <c r="Z97" s="200">
        <v>60008.68174</v>
      </c>
      <c r="AA97" s="188"/>
      <c r="AB97" s="188"/>
      <c r="AC97" s="217">
        <v>7.9661398163862032</v>
      </c>
      <c r="AD97" s="217"/>
      <c r="AE97" s="217">
        <v>4.1667651857281349</v>
      </c>
      <c r="AF97" s="217"/>
      <c r="AG97" s="217">
        <v>2.721014532412191</v>
      </c>
      <c r="AH97" s="217"/>
      <c r="AI97" s="217">
        <v>4.8153664737110349</v>
      </c>
      <c r="AJ97" s="220"/>
      <c r="AK97" s="217">
        <v>4.3405454267619499</v>
      </c>
      <c r="AL97" s="220"/>
      <c r="AM97" s="217">
        <v>2.9836399319694085</v>
      </c>
      <c r="AN97" s="220"/>
      <c r="AO97" s="217">
        <v>4.8999877377258221</v>
      </c>
      <c r="AP97" s="62"/>
      <c r="AQ97" s="217">
        <v>5.7343717198505217</v>
      </c>
      <c r="AR97" s="62"/>
      <c r="AS97" s="217">
        <v>6.1385046851319434</v>
      </c>
      <c r="AT97" s="62"/>
      <c r="AU97" s="217">
        <f>T97/$T$86*100</f>
        <v>22.183148066680754</v>
      </c>
      <c r="AV97" s="22"/>
      <c r="AW97" s="217">
        <f t="shared" ref="AW97:AW99" si="55">V97/SUM($V$88+$V$89)*100</f>
        <v>14.522346294602595</v>
      </c>
      <c r="AX97" s="217"/>
      <c r="AY97" s="217">
        <f t="shared" si="48"/>
        <v>9.8239939144007007</v>
      </c>
      <c r="AZ97" s="217"/>
      <c r="BA97" s="217">
        <f t="shared" si="53"/>
        <v>11.424015060401365</v>
      </c>
    </row>
    <row r="98" spans="1:54" s="4" customFormat="1" ht="12">
      <c r="A98" s="152" t="s">
        <v>3</v>
      </c>
      <c r="B98" s="200">
        <v>0</v>
      </c>
      <c r="C98" s="150"/>
      <c r="D98" s="197">
        <v>119</v>
      </c>
      <c r="E98" s="150" t="s">
        <v>71</v>
      </c>
      <c r="F98" s="197">
        <v>0</v>
      </c>
      <c r="G98" s="150"/>
      <c r="H98" s="200">
        <v>0</v>
      </c>
      <c r="I98" s="150"/>
      <c r="J98" s="200">
        <v>0</v>
      </c>
      <c r="K98" s="150"/>
      <c r="L98" s="200">
        <v>0</v>
      </c>
      <c r="N98" s="200">
        <v>0</v>
      </c>
      <c r="P98" s="200">
        <v>0</v>
      </c>
      <c r="Q98" s="22"/>
      <c r="R98" s="200">
        <v>0</v>
      </c>
      <c r="S98" s="22"/>
      <c r="T98" s="200">
        <v>0</v>
      </c>
      <c r="U98" s="22"/>
      <c r="V98" s="200">
        <v>0</v>
      </c>
      <c r="W98" s="150"/>
      <c r="X98" s="200">
        <v>0</v>
      </c>
      <c r="Y98" s="150"/>
      <c r="Z98" s="200">
        <v>0</v>
      </c>
      <c r="AA98" s="150"/>
      <c r="AB98" s="150"/>
      <c r="AC98" s="216">
        <v>0</v>
      </c>
      <c r="AD98" s="217"/>
      <c r="AE98" s="216" t="s">
        <v>80</v>
      </c>
      <c r="AF98" s="217"/>
      <c r="AG98" s="216">
        <v>0</v>
      </c>
      <c r="AH98" s="218"/>
      <c r="AI98" s="216">
        <v>0</v>
      </c>
      <c r="AJ98" s="221"/>
      <c r="AK98" s="216">
        <v>0</v>
      </c>
      <c r="AL98" s="220"/>
      <c r="AM98" s="216">
        <v>0</v>
      </c>
      <c r="AN98" s="220"/>
      <c r="AO98" s="216">
        <v>0</v>
      </c>
      <c r="AP98" s="62"/>
      <c r="AQ98" s="216">
        <v>0</v>
      </c>
      <c r="AR98" s="62"/>
      <c r="AS98" s="217">
        <v>0</v>
      </c>
      <c r="AT98" s="62"/>
      <c r="AU98" s="217">
        <f t="shared" si="49"/>
        <v>0</v>
      </c>
      <c r="AV98" s="22"/>
      <c r="AW98" s="217">
        <f t="shared" si="55"/>
        <v>0</v>
      </c>
      <c r="AX98" s="217"/>
      <c r="AY98" s="217">
        <f>X98/SUM($X$88+$X$89)*100</f>
        <v>0</v>
      </c>
      <c r="AZ98" s="217"/>
      <c r="BA98" s="217">
        <f>Z98/SUM($Z$88+$Z$89)*100</f>
        <v>0</v>
      </c>
    </row>
    <row r="99" spans="1:54" s="4" customFormat="1" ht="12">
      <c r="A99" s="327" t="s">
        <v>78</v>
      </c>
      <c r="B99" s="197">
        <v>233</v>
      </c>
      <c r="C99" s="150" t="s">
        <v>71</v>
      </c>
      <c r="D99" s="197">
        <v>845</v>
      </c>
      <c r="E99" s="150" t="s">
        <v>71</v>
      </c>
      <c r="F99" s="197">
        <v>370.30343596608657</v>
      </c>
      <c r="G99" s="186" t="s">
        <v>71</v>
      </c>
      <c r="H99" s="274">
        <v>97.317207512547711</v>
      </c>
      <c r="I99" s="150" t="s">
        <v>71</v>
      </c>
      <c r="J99" s="200">
        <v>1862.0588635185411</v>
      </c>
      <c r="K99" s="188" t="s">
        <v>71</v>
      </c>
      <c r="L99" s="200">
        <v>269.78642020570908</v>
      </c>
      <c r="M99" s="186" t="s">
        <v>71</v>
      </c>
      <c r="N99" s="200">
        <v>1012.1641166666666</v>
      </c>
      <c r="O99" s="186" t="s">
        <v>71</v>
      </c>
      <c r="P99" s="200">
        <v>301.06519480999998</v>
      </c>
      <c r="Q99" s="186" t="s">
        <v>71</v>
      </c>
      <c r="R99" s="200">
        <v>1433</v>
      </c>
      <c r="S99" s="186" t="s">
        <v>71</v>
      </c>
      <c r="T99" s="200">
        <v>514.88431961573906</v>
      </c>
      <c r="U99" s="186" t="s">
        <v>71</v>
      </c>
      <c r="V99" s="200">
        <v>1297.1275090000001</v>
      </c>
      <c r="W99" s="186" t="s">
        <v>71</v>
      </c>
      <c r="X99" s="200">
        <v>910</v>
      </c>
      <c r="Y99" s="186" t="s">
        <v>71</v>
      </c>
      <c r="Z99" s="200">
        <v>274.64732459999999</v>
      </c>
      <c r="AA99" s="186" t="s">
        <v>71</v>
      </c>
      <c r="AB99" s="186"/>
      <c r="AC99" s="217">
        <v>9.5282883840758989E-2</v>
      </c>
      <c r="AD99" s="216"/>
      <c r="AE99" s="217">
        <v>0.49949164164282506</v>
      </c>
      <c r="AF99" s="219"/>
      <c r="AG99" s="217">
        <v>0.22465052362528171</v>
      </c>
      <c r="AH99" s="217"/>
      <c r="AI99" s="217">
        <v>4.8259891561319629E-2</v>
      </c>
      <c r="AJ99" s="220"/>
      <c r="AK99" s="217">
        <v>0.64213826302278354</v>
      </c>
      <c r="AL99" s="220"/>
      <c r="AM99" s="217">
        <v>7.5715192534542938E-2</v>
      </c>
      <c r="AN99" s="220"/>
      <c r="AO99" s="217">
        <v>0.32538755979064521</v>
      </c>
      <c r="AP99" s="31"/>
      <c r="AQ99" s="217">
        <v>7.2912702173220559E-2</v>
      </c>
      <c r="AR99" s="31"/>
      <c r="AS99" s="217">
        <v>0.36076271229110757</v>
      </c>
      <c r="AT99" s="31"/>
      <c r="AU99" s="217">
        <f t="shared" si="49"/>
        <v>0.10200884857280626</v>
      </c>
      <c r="AV99" s="186"/>
      <c r="AW99" s="217">
        <f t="shared" si="55"/>
        <v>0.21553687897356683</v>
      </c>
      <c r="AX99" s="217"/>
      <c r="AY99" s="217">
        <f>X99/SUM($X$88+$X$89)*100</f>
        <v>0.15590921629062848</v>
      </c>
      <c r="AZ99" s="217"/>
      <c r="BA99" s="217">
        <f>Z99/SUM($Z$88+$Z$89)*100</f>
        <v>5.2285354077990488E-2</v>
      </c>
    </row>
    <row r="100" spans="1:54" s="59" customFormat="1" ht="25.5">
      <c r="A100" s="328" t="s">
        <v>148</v>
      </c>
      <c r="B100" s="250">
        <v>1211</v>
      </c>
      <c r="C100" s="193" t="s">
        <v>71</v>
      </c>
      <c r="D100" s="255">
        <v>0</v>
      </c>
      <c r="E100" s="193"/>
      <c r="F100" s="255">
        <v>0</v>
      </c>
      <c r="G100" s="321"/>
      <c r="H100" s="255">
        <v>0</v>
      </c>
      <c r="I100" s="193"/>
      <c r="J100" s="255">
        <v>0</v>
      </c>
      <c r="K100" s="193"/>
      <c r="L100" s="255">
        <v>0</v>
      </c>
      <c r="N100" s="255">
        <v>0</v>
      </c>
      <c r="P100" s="255">
        <v>0</v>
      </c>
      <c r="R100" s="255">
        <v>0</v>
      </c>
      <c r="T100" s="255">
        <v>0</v>
      </c>
      <c r="V100" s="255">
        <v>0</v>
      </c>
      <c r="W100" s="193"/>
      <c r="X100" s="200">
        <v>0</v>
      </c>
      <c r="Y100" s="193"/>
      <c r="Z100" s="250">
        <v>42.303976040000002</v>
      </c>
      <c r="AA100" s="193" t="s">
        <v>71</v>
      </c>
      <c r="AB100" s="193"/>
      <c r="AC100" s="231">
        <v>0.49522563232257139</v>
      </c>
      <c r="AD100" s="231"/>
      <c r="AE100" s="231">
        <v>0</v>
      </c>
      <c r="AF100" s="228"/>
      <c r="AG100" s="231">
        <v>0</v>
      </c>
      <c r="AH100" s="231"/>
      <c r="AI100" s="231">
        <v>0</v>
      </c>
      <c r="AJ100" s="228"/>
      <c r="AK100" s="231">
        <v>0</v>
      </c>
      <c r="AL100" s="240"/>
      <c r="AM100" s="231">
        <v>0</v>
      </c>
      <c r="AN100" s="240"/>
      <c r="AO100" s="231">
        <v>0</v>
      </c>
      <c r="AP100" s="115"/>
      <c r="AQ100" s="231">
        <v>0</v>
      </c>
      <c r="AR100" s="115"/>
      <c r="AS100" s="231">
        <v>0</v>
      </c>
      <c r="AT100" s="115"/>
      <c r="AU100" s="217">
        <f t="shared" si="49"/>
        <v>0</v>
      </c>
      <c r="AW100" s="217">
        <f>V100/SUM($V$88+$V$89)*100</f>
        <v>0</v>
      </c>
      <c r="AX100" s="217"/>
      <c r="AY100" s="217">
        <f t="shared" si="48"/>
        <v>0</v>
      </c>
      <c r="AZ100" s="217"/>
      <c r="BA100" s="231">
        <v>0</v>
      </c>
    </row>
    <row r="101" spans="1:54" s="4" customFormat="1" ht="6.6" customHeight="1">
      <c r="A101" s="20"/>
      <c r="B101" s="255"/>
      <c r="C101" s="193"/>
      <c r="D101" s="286"/>
      <c r="E101" s="193"/>
      <c r="F101" s="286"/>
      <c r="G101" s="193"/>
      <c r="H101" s="255"/>
      <c r="I101" s="193"/>
      <c r="J101" s="200"/>
      <c r="K101" s="193"/>
      <c r="L101" s="200"/>
      <c r="N101" s="200"/>
      <c r="P101" s="200"/>
      <c r="R101" s="200"/>
      <c r="W101" s="193"/>
      <c r="X101" s="193"/>
      <c r="Y101" s="193"/>
      <c r="Z101" s="193"/>
      <c r="AA101" s="193"/>
      <c r="AB101" s="193"/>
      <c r="AC101" s="242"/>
      <c r="AD101" s="231"/>
      <c r="AE101" s="232"/>
      <c r="AF101" s="231"/>
      <c r="AG101" s="232"/>
      <c r="AH101" s="232"/>
      <c r="AI101" s="233"/>
      <c r="AJ101" s="233"/>
      <c r="AK101" s="233"/>
      <c r="AL101" s="233"/>
      <c r="AM101" s="233"/>
      <c r="AN101" s="233"/>
      <c r="AO101" s="233"/>
      <c r="AP101" s="62"/>
      <c r="AQ101" s="233"/>
      <c r="AR101" s="62"/>
      <c r="AS101" s="233"/>
      <c r="AT101" s="62"/>
    </row>
    <row r="102" spans="1:54" s="38" customFormat="1" ht="24">
      <c r="A102" s="116" t="s">
        <v>167</v>
      </c>
      <c r="B102" s="260">
        <v>244535</v>
      </c>
      <c r="C102" s="166"/>
      <c r="D102" s="260">
        <v>169291</v>
      </c>
      <c r="E102" s="166"/>
      <c r="F102" s="260">
        <v>164835.33178126698</v>
      </c>
      <c r="G102" s="186"/>
      <c r="H102" s="260">
        <v>201651.70829959094</v>
      </c>
      <c r="I102" s="186"/>
      <c r="J102" s="260">
        <v>289977.87092660362</v>
      </c>
      <c r="K102" s="166"/>
      <c r="L102" s="260">
        <v>356317.41949626082</v>
      </c>
      <c r="N102" s="260">
        <v>311064.17138931016</v>
      </c>
      <c r="P102" s="260">
        <v>412911.86012383818</v>
      </c>
      <c r="Q102" s="166"/>
      <c r="R102" s="260">
        <v>397214</v>
      </c>
      <c r="S102" s="166"/>
      <c r="T102" s="260">
        <f>SUM(T103:T104)</f>
        <v>504744.76167452609</v>
      </c>
      <c r="U102" s="260"/>
      <c r="V102" s="260">
        <f t="shared" ref="V102:Z102" si="56">SUM(V103:V104)</f>
        <v>601812.32797709515</v>
      </c>
      <c r="W102" s="260"/>
      <c r="X102" s="260">
        <f t="shared" si="56"/>
        <v>583673</v>
      </c>
      <c r="Y102" s="260"/>
      <c r="Z102" s="260">
        <f t="shared" si="56"/>
        <v>525327.6912</v>
      </c>
      <c r="AA102" s="302"/>
      <c r="AB102" s="302"/>
      <c r="AC102" s="214">
        <v>100</v>
      </c>
      <c r="AD102" s="214"/>
      <c r="AE102" s="214">
        <v>100</v>
      </c>
      <c r="AF102" s="214"/>
      <c r="AG102" s="214">
        <v>100.00000000000003</v>
      </c>
      <c r="AH102" s="215"/>
      <c r="AI102" s="214">
        <v>99.999679650059306</v>
      </c>
      <c r="AJ102" s="214"/>
      <c r="AK102" s="214">
        <v>100.00000000000004</v>
      </c>
      <c r="AL102" s="214"/>
      <c r="AM102" s="214">
        <v>99.999999999999929</v>
      </c>
      <c r="AN102" s="214"/>
      <c r="AO102" s="214">
        <v>100</v>
      </c>
      <c r="AP102" s="67"/>
      <c r="AQ102" s="214">
        <v>99.99999999999973</v>
      </c>
      <c r="AR102" s="67"/>
      <c r="AS102" s="214">
        <v>99.99999999999973</v>
      </c>
      <c r="AT102" s="67"/>
      <c r="AU102" s="214">
        <f>SUM(AU103:AU104)</f>
        <v>100.00449761893626</v>
      </c>
      <c r="AV102" s="214"/>
      <c r="AW102" s="214">
        <f t="shared" ref="AW102:BA102" si="57">SUM(AW103:AW104)</f>
        <v>100.00000000000001</v>
      </c>
      <c r="AX102" s="214"/>
      <c r="AY102" s="214">
        <f t="shared" si="57"/>
        <v>100</v>
      </c>
      <c r="AZ102" s="214"/>
      <c r="BA102" s="214">
        <f t="shared" si="57"/>
        <v>100</v>
      </c>
    </row>
    <row r="103" spans="1:54" s="4" customFormat="1" ht="12">
      <c r="A103" s="329" t="s">
        <v>151</v>
      </c>
      <c r="B103" s="197">
        <v>244535</v>
      </c>
      <c r="C103" s="165"/>
      <c r="D103" s="197">
        <v>169209</v>
      </c>
      <c r="E103" s="165"/>
      <c r="F103" s="197">
        <v>164835.33178126698</v>
      </c>
      <c r="G103" s="150"/>
      <c r="H103" s="197">
        <v>201651.70829959094</v>
      </c>
      <c r="I103" s="150"/>
      <c r="J103" s="197">
        <v>289977.87092660362</v>
      </c>
      <c r="K103" s="165"/>
      <c r="L103" s="197">
        <v>356317.41949626082</v>
      </c>
      <c r="N103" s="197">
        <v>310560.06134264375</v>
      </c>
      <c r="P103" s="197">
        <v>412911.86012383818</v>
      </c>
      <c r="Q103" s="150"/>
      <c r="R103" s="197">
        <v>397214</v>
      </c>
      <c r="S103" s="150"/>
      <c r="T103" s="197">
        <v>504722.06119952607</v>
      </c>
      <c r="U103" s="150"/>
      <c r="V103" s="197">
        <v>601780.30238979671</v>
      </c>
      <c r="W103" s="293"/>
      <c r="X103" s="197">
        <v>583277</v>
      </c>
      <c r="Y103" s="293"/>
      <c r="Z103" s="200">
        <v>525327.6912</v>
      </c>
      <c r="AA103" s="293"/>
      <c r="AB103" s="293"/>
      <c r="AC103" s="217">
        <v>100</v>
      </c>
      <c r="AD103" s="217"/>
      <c r="AE103" s="217">
        <v>99.951562693823064</v>
      </c>
      <c r="AF103" s="217"/>
      <c r="AG103" s="217">
        <v>100.00000000000003</v>
      </c>
      <c r="AH103" s="218"/>
      <c r="AI103" s="217">
        <v>99.999679650059306</v>
      </c>
      <c r="AJ103" s="218"/>
      <c r="AK103" s="217">
        <v>100.00000000000004</v>
      </c>
      <c r="AL103" s="218"/>
      <c r="AM103" s="217">
        <v>99.999999999999929</v>
      </c>
      <c r="AN103" s="218"/>
      <c r="AO103" s="217">
        <v>99.837940176647507</v>
      </c>
      <c r="AP103" s="62"/>
      <c r="AQ103" s="217">
        <v>99.99999999999973</v>
      </c>
      <c r="AR103" s="62"/>
      <c r="AS103" s="217">
        <v>99.99999999999973</v>
      </c>
      <c r="AT103" s="62"/>
      <c r="AU103" s="217">
        <f>T103/($T$102-$T$104)*100</f>
        <v>100</v>
      </c>
      <c r="AV103" s="217"/>
      <c r="AW103" s="217">
        <f>V103/SUM($V$103:$V$104)*100</f>
        <v>99.994678476028227</v>
      </c>
      <c r="AX103" s="217"/>
      <c r="AY103" s="217">
        <f>X103/SUM($X$103:$X$104)*100</f>
        <v>99.932153791592214</v>
      </c>
      <c r="AZ103" s="217"/>
      <c r="BA103" s="217">
        <f>Z103/SUM($Z$103:$Z$104)*100</f>
        <v>100</v>
      </c>
    </row>
    <row r="104" spans="1:54" s="4" customFormat="1" ht="12">
      <c r="A104" s="329" t="s">
        <v>152</v>
      </c>
      <c r="B104" s="197">
        <v>0</v>
      </c>
      <c r="C104" s="165"/>
      <c r="D104" s="197">
        <v>82</v>
      </c>
      <c r="E104" s="165" t="s">
        <v>71</v>
      </c>
      <c r="F104" s="197">
        <v>0</v>
      </c>
      <c r="G104" s="150"/>
      <c r="H104" s="197">
        <v>0</v>
      </c>
      <c r="I104" s="150"/>
      <c r="J104" s="197">
        <v>0</v>
      </c>
      <c r="K104" s="165"/>
      <c r="L104" s="197">
        <v>0</v>
      </c>
      <c r="N104" s="197">
        <v>504.11004666640656</v>
      </c>
      <c r="O104" s="4" t="s">
        <v>71</v>
      </c>
      <c r="P104" s="197">
        <v>0</v>
      </c>
      <c r="Q104" s="150"/>
      <c r="R104" s="197">
        <v>0</v>
      </c>
      <c r="S104" s="150"/>
      <c r="T104" s="197">
        <v>22.700475000000001</v>
      </c>
      <c r="U104" s="186" t="s">
        <v>71</v>
      </c>
      <c r="V104" s="197">
        <v>32.02558729846389</v>
      </c>
      <c r="W104" s="186" t="s">
        <v>71</v>
      </c>
      <c r="X104" s="197">
        <v>396</v>
      </c>
      <c r="Y104" s="186" t="s">
        <v>71</v>
      </c>
      <c r="Z104" s="200">
        <v>0</v>
      </c>
      <c r="AA104" s="186"/>
      <c r="AB104" s="186"/>
      <c r="AC104" s="217">
        <v>0</v>
      </c>
      <c r="AD104" s="217"/>
      <c r="AE104" s="217">
        <v>4.8437306176937936E-2</v>
      </c>
      <c r="AF104" s="217"/>
      <c r="AG104" s="217">
        <v>0</v>
      </c>
      <c r="AH104" s="218"/>
      <c r="AI104" s="217">
        <v>0</v>
      </c>
      <c r="AJ104" s="218"/>
      <c r="AK104" s="217">
        <v>0</v>
      </c>
      <c r="AL104" s="218"/>
      <c r="AM104" s="217">
        <v>0</v>
      </c>
      <c r="AN104" s="218"/>
      <c r="AO104" s="217">
        <v>0.16205982335249119</v>
      </c>
      <c r="AP104" s="62"/>
      <c r="AQ104" s="217">
        <v>0</v>
      </c>
      <c r="AR104" s="62"/>
      <c r="AS104" s="217">
        <v>0</v>
      </c>
      <c r="AT104" s="62"/>
      <c r="AU104" s="217">
        <f>T104/($T$102-$T$104)*100</f>
        <v>4.4976189362616508E-3</v>
      </c>
      <c r="AV104" s="150"/>
      <c r="AW104" s="217">
        <f>V104/SUM($V$103:$V$104)*100</f>
        <v>5.3215239717858982E-3</v>
      </c>
      <c r="AX104" s="216"/>
      <c r="AY104" s="217">
        <f>X104/SUM($X$103:$X$104)*100</f>
        <v>6.7846208407789987E-2</v>
      </c>
      <c r="AZ104" s="217"/>
      <c r="BA104" s="217">
        <f>Z104/SUM($Z$103:$Z$104)*100</f>
        <v>0</v>
      </c>
    </row>
    <row r="105" spans="1:54" s="4" customFormat="1" ht="6.6" customHeight="1">
      <c r="A105" s="20"/>
      <c r="B105" s="246"/>
      <c r="C105" s="165"/>
      <c r="D105" s="251"/>
      <c r="E105" s="165"/>
      <c r="F105" s="200"/>
      <c r="G105" s="150"/>
      <c r="H105" s="197"/>
      <c r="I105" s="150"/>
      <c r="J105" s="197"/>
      <c r="K105" s="165"/>
      <c r="L105" s="197"/>
      <c r="N105" s="197"/>
      <c r="P105" s="197"/>
      <c r="Q105" s="22"/>
      <c r="R105" s="197"/>
      <c r="S105" s="22"/>
      <c r="T105" s="22"/>
      <c r="U105" s="22"/>
      <c r="V105" s="22"/>
      <c r="W105" s="293"/>
      <c r="X105" s="293"/>
      <c r="Y105" s="293"/>
      <c r="Z105" s="293"/>
      <c r="AA105" s="293"/>
      <c r="AB105" s="293"/>
      <c r="AC105" s="223"/>
      <c r="AD105" s="217"/>
      <c r="AE105" s="219"/>
      <c r="AF105" s="217"/>
      <c r="AG105" s="217"/>
      <c r="AH105" s="218"/>
      <c r="AI105" s="218"/>
      <c r="AJ105" s="218"/>
      <c r="AK105" s="218"/>
      <c r="AL105" s="218"/>
      <c r="AM105" s="218"/>
      <c r="AN105" s="218"/>
      <c r="AO105" s="218"/>
      <c r="AP105" s="62"/>
      <c r="AQ105" s="218"/>
      <c r="AR105" s="62"/>
      <c r="AS105" s="218"/>
      <c r="AT105" s="62"/>
      <c r="AU105" s="22"/>
      <c r="AV105" s="22"/>
      <c r="AW105" s="22"/>
      <c r="AX105" s="22"/>
    </row>
    <row r="106" spans="1:54" s="38" customFormat="1" ht="24">
      <c r="A106" s="380" t="s">
        <v>158</v>
      </c>
      <c r="B106" s="381">
        <v>244535</v>
      </c>
      <c r="C106" s="382"/>
      <c r="D106" s="381">
        <v>169209</v>
      </c>
      <c r="E106" s="382"/>
      <c r="F106" s="381">
        <v>164835.33178126698</v>
      </c>
      <c r="G106" s="382"/>
      <c r="H106" s="381">
        <v>201651.70829959094</v>
      </c>
      <c r="I106" s="382"/>
      <c r="J106" s="381">
        <v>289977.87092660362</v>
      </c>
      <c r="K106" s="382"/>
      <c r="L106" s="381">
        <v>356317.41949626082</v>
      </c>
      <c r="M106" s="383"/>
      <c r="N106" s="381">
        <v>310560.06134264375</v>
      </c>
      <c r="O106" s="383"/>
      <c r="P106" s="381">
        <v>412911.86012383818</v>
      </c>
      <c r="Q106" s="382"/>
      <c r="R106" s="381">
        <v>397214</v>
      </c>
      <c r="S106" s="382"/>
      <c r="T106" s="381">
        <f>T108</f>
        <v>504722.06119952531</v>
      </c>
      <c r="U106" s="381"/>
      <c r="V106" s="381">
        <f t="shared" ref="V106:Z106" si="58">V108</f>
        <v>601780.30238979508</v>
      </c>
      <c r="W106" s="381"/>
      <c r="X106" s="381">
        <f t="shared" si="58"/>
        <v>583277</v>
      </c>
      <c r="Y106" s="381"/>
      <c r="Z106" s="381">
        <f t="shared" si="58"/>
        <v>525327.69112881005</v>
      </c>
      <c r="AA106" s="384"/>
      <c r="AB106" s="384"/>
      <c r="AC106" s="385"/>
      <c r="AD106" s="386"/>
      <c r="AE106" s="387"/>
      <c r="AF106" s="386"/>
      <c r="AG106" s="386"/>
      <c r="AH106" s="386"/>
      <c r="AI106" s="386"/>
      <c r="AJ106" s="386"/>
      <c r="AK106" s="386"/>
      <c r="AL106" s="386"/>
      <c r="AM106" s="386"/>
      <c r="AN106" s="386"/>
      <c r="AO106" s="386"/>
      <c r="AP106" s="388"/>
      <c r="AQ106" s="386"/>
      <c r="AR106" s="388"/>
      <c r="AS106" s="386"/>
      <c r="AT106" s="388"/>
      <c r="AU106" s="382"/>
      <c r="AV106" s="382"/>
      <c r="AW106" s="382"/>
      <c r="AX106" s="382"/>
      <c r="AY106" s="383"/>
      <c r="AZ106" s="383"/>
      <c r="BA106" s="383"/>
      <c r="BB106" s="383"/>
    </row>
    <row r="107" spans="1:54" s="4" customFormat="1" ht="6.6" customHeight="1">
      <c r="A107" s="20"/>
      <c r="B107" s="246"/>
      <c r="C107" s="165"/>
      <c r="D107" s="251"/>
      <c r="E107" s="165"/>
      <c r="F107" s="200"/>
      <c r="G107" s="150"/>
      <c r="H107" s="197"/>
      <c r="I107" s="150"/>
      <c r="J107" s="197"/>
      <c r="K107" s="165"/>
      <c r="L107" s="197"/>
      <c r="N107" s="197"/>
      <c r="P107" s="197"/>
      <c r="Q107" s="22"/>
      <c r="R107" s="197"/>
      <c r="S107" s="22"/>
      <c r="T107" s="22"/>
      <c r="U107" s="22"/>
      <c r="V107" s="22"/>
      <c r="W107" s="293"/>
      <c r="X107" s="293"/>
      <c r="Y107" s="293"/>
      <c r="Z107" s="293"/>
      <c r="AA107" s="293"/>
      <c r="AB107" s="293"/>
      <c r="AC107" s="223"/>
      <c r="AD107" s="217"/>
      <c r="AE107" s="219"/>
      <c r="AF107" s="217"/>
      <c r="AG107" s="217"/>
      <c r="AH107" s="218"/>
      <c r="AI107" s="218"/>
      <c r="AJ107" s="218"/>
      <c r="AK107" s="218"/>
      <c r="AL107" s="218"/>
      <c r="AM107" s="218"/>
      <c r="AN107" s="218"/>
      <c r="AO107" s="218"/>
      <c r="AP107" s="62"/>
      <c r="AQ107" s="218"/>
      <c r="AR107" s="62"/>
      <c r="AS107" s="218"/>
      <c r="AT107" s="62"/>
      <c r="AU107" s="22"/>
      <c r="AV107" s="22"/>
      <c r="AW107" s="22"/>
      <c r="AX107" s="22"/>
    </row>
    <row r="108" spans="1:54" s="40" customFormat="1" ht="24">
      <c r="A108" s="116" t="s">
        <v>159</v>
      </c>
      <c r="B108" s="201">
        <v>244535</v>
      </c>
      <c r="C108" s="166"/>
      <c r="D108" s="201">
        <v>169209</v>
      </c>
      <c r="E108" s="166"/>
      <c r="F108" s="201">
        <v>164835.33178126698</v>
      </c>
      <c r="G108" s="186"/>
      <c r="H108" s="201">
        <v>201651.70829959094</v>
      </c>
      <c r="I108" s="186"/>
      <c r="J108" s="201">
        <v>289977.87092660362</v>
      </c>
      <c r="K108" s="166"/>
      <c r="L108" s="201">
        <v>356317.41949626082</v>
      </c>
      <c r="N108" s="201">
        <v>310560.06134264375</v>
      </c>
      <c r="P108" s="201">
        <v>412911.86012383818</v>
      </c>
      <c r="R108" s="201">
        <v>397214</v>
      </c>
      <c r="T108" s="201">
        <f>SUM(T109:T114)</f>
        <v>504722.06119952531</v>
      </c>
      <c r="U108" s="201"/>
      <c r="V108" s="201">
        <f t="shared" ref="V108:Z108" si="59">SUM(V109:V114)</f>
        <v>601780.30238979508</v>
      </c>
      <c r="W108" s="201"/>
      <c r="X108" s="201">
        <f t="shared" si="59"/>
        <v>583277</v>
      </c>
      <c r="Y108" s="201"/>
      <c r="Z108" s="201">
        <f t="shared" si="59"/>
        <v>525327.69112881005</v>
      </c>
      <c r="AA108" s="294"/>
      <c r="AB108" s="294"/>
      <c r="AC108" s="226">
        <v>100</v>
      </c>
      <c r="AD108" s="226"/>
      <c r="AE108" s="226">
        <v>100</v>
      </c>
      <c r="AF108" s="226"/>
      <c r="AG108" s="214">
        <v>100</v>
      </c>
      <c r="AH108" s="226"/>
      <c r="AI108" s="226">
        <v>100</v>
      </c>
      <c r="AJ108" s="226"/>
      <c r="AK108" s="226">
        <v>100</v>
      </c>
      <c r="AL108" s="226"/>
      <c r="AM108" s="226">
        <v>99.999999999999986</v>
      </c>
      <c r="AN108" s="226"/>
      <c r="AO108" s="226">
        <v>100</v>
      </c>
      <c r="AP108" s="226"/>
      <c r="AQ108" s="226">
        <v>100.00000000000001</v>
      </c>
      <c r="AR108" s="226"/>
      <c r="AS108" s="214">
        <v>100</v>
      </c>
      <c r="AT108" s="226"/>
      <c r="AU108" s="214">
        <f>SUM(AU109:AU113)</f>
        <v>99.999999999999986</v>
      </c>
      <c r="AV108" s="214"/>
      <c r="AW108" s="214">
        <f t="shared" ref="AW108:BA108" si="60">SUM(AW109:AW113)</f>
        <v>100.00000000000001</v>
      </c>
      <c r="AX108" s="214"/>
      <c r="AY108" s="214">
        <f t="shared" si="60"/>
        <v>100.00000000000001</v>
      </c>
      <c r="AZ108" s="214"/>
      <c r="BA108" s="214">
        <f t="shared" si="60"/>
        <v>99.999999999999986</v>
      </c>
    </row>
    <row r="109" spans="1:54" s="4" customFormat="1" ht="12">
      <c r="A109" s="76" t="s">
        <v>11</v>
      </c>
      <c r="B109" s="197">
        <v>148022</v>
      </c>
      <c r="C109" s="150"/>
      <c r="D109" s="197">
        <v>120942</v>
      </c>
      <c r="E109" s="150"/>
      <c r="F109" s="197">
        <v>110782.88842247298</v>
      </c>
      <c r="G109" s="150"/>
      <c r="H109" s="203">
        <v>114154.05930649173</v>
      </c>
      <c r="I109" s="150"/>
      <c r="J109" s="200">
        <v>187448.42400937146</v>
      </c>
      <c r="K109" s="150"/>
      <c r="L109" s="200">
        <v>221305.62486109496</v>
      </c>
      <c r="N109" s="200">
        <v>200415.94535499634</v>
      </c>
      <c r="P109" s="200">
        <v>322543.93985208042</v>
      </c>
      <c r="Q109" s="22"/>
      <c r="R109" s="200">
        <v>323034</v>
      </c>
      <c r="S109" s="22"/>
      <c r="T109" s="200">
        <v>426323.01325382356</v>
      </c>
      <c r="U109" s="22"/>
      <c r="V109" s="200">
        <v>534558.00943779515</v>
      </c>
      <c r="W109" s="150"/>
      <c r="X109" s="200">
        <v>524446</v>
      </c>
      <c r="Y109" s="150"/>
      <c r="Z109" s="200">
        <v>473298.65870000003</v>
      </c>
      <c r="AA109" s="150"/>
      <c r="AB109" s="150"/>
      <c r="AC109" s="217">
        <v>60.612091133932807</v>
      </c>
      <c r="AD109" s="217"/>
      <c r="AE109" s="217">
        <v>71.474921546726236</v>
      </c>
      <c r="AF109" s="217"/>
      <c r="AG109" s="217">
        <v>67.208217574057201</v>
      </c>
      <c r="AH109" s="217"/>
      <c r="AI109" s="217">
        <v>56.648565874454803</v>
      </c>
      <c r="AJ109" s="236"/>
      <c r="AK109" s="217">
        <v>64.710366779622959</v>
      </c>
      <c r="AL109" s="236"/>
      <c r="AM109" s="217">
        <v>62.109123144740707</v>
      </c>
      <c r="AN109" s="236"/>
      <c r="AO109" s="217">
        <v>64.558299434002492</v>
      </c>
      <c r="AP109" s="62"/>
      <c r="AQ109" s="217">
        <v>78.116610075008836</v>
      </c>
      <c r="AR109" s="62"/>
      <c r="AS109" s="236">
        <v>81.464388930079139</v>
      </c>
      <c r="AT109" s="62"/>
      <c r="AU109" s="236">
        <f>T109/($T$108-$T$114)*100</f>
        <v>84.57030358493148</v>
      </c>
      <c r="AV109" s="236"/>
      <c r="AW109" s="236">
        <f>V109/SUM($V$109:$V$113)*100</f>
        <v>88.87706230023889</v>
      </c>
      <c r="AX109" s="236"/>
      <c r="AY109" s="236">
        <f>X109/SUM($X$109:$X$113)*100</f>
        <v>89.922807595101659</v>
      </c>
      <c r="AZ109" s="236"/>
      <c r="BA109" s="236">
        <f>Z109/SUM($Z$109:$Z$113)*100</f>
        <v>90.110344612566379</v>
      </c>
    </row>
    <row r="110" spans="1:54" s="4" customFormat="1" ht="13.5">
      <c r="A110" s="76" t="s">
        <v>156</v>
      </c>
      <c r="B110" s="197">
        <v>27321</v>
      </c>
      <c r="C110" s="150"/>
      <c r="D110" s="197">
        <v>14187</v>
      </c>
      <c r="E110" s="150"/>
      <c r="F110" s="197">
        <v>19852.553060451395</v>
      </c>
      <c r="G110" s="150"/>
      <c r="H110" s="203">
        <v>35142.546733639101</v>
      </c>
      <c r="I110" s="150"/>
      <c r="J110" s="200">
        <v>22721.201507032081</v>
      </c>
      <c r="K110" s="150"/>
      <c r="L110" s="200">
        <v>39990.86289481532</v>
      </c>
      <c r="N110" s="200">
        <v>36525.177539806085</v>
      </c>
      <c r="P110" s="200">
        <v>30375.79138101748</v>
      </c>
      <c r="Q110" s="22"/>
      <c r="R110" s="200">
        <v>23857</v>
      </c>
      <c r="S110" s="22"/>
      <c r="T110" s="200">
        <v>20422.647984553936</v>
      </c>
      <c r="U110" s="22"/>
      <c r="V110" s="200">
        <v>17083.925464000004</v>
      </c>
      <c r="W110" s="150"/>
      <c r="X110" s="200">
        <v>19983</v>
      </c>
      <c r="Y110" s="150"/>
      <c r="Z110" s="200">
        <v>18018.027119999999</v>
      </c>
      <c r="AA110" s="150"/>
      <c r="AB110" s="150"/>
      <c r="AC110" s="217">
        <v>11.187410938037443</v>
      </c>
      <c r="AD110" s="217"/>
      <c r="AE110" s="217">
        <v>8.3843057993369143</v>
      </c>
      <c r="AF110" s="217"/>
      <c r="AG110" s="217">
        <v>12.043869991899136</v>
      </c>
      <c r="AH110" s="217"/>
      <c r="AI110" s="217">
        <v>17.439369968365632</v>
      </c>
      <c r="AJ110" s="236"/>
      <c r="AK110" s="217">
        <v>7.8437431040778467</v>
      </c>
      <c r="AL110" s="236"/>
      <c r="AM110" s="217">
        <v>11.223381374773057</v>
      </c>
      <c r="AN110" s="236"/>
      <c r="AO110" s="217">
        <v>11.765547618070894</v>
      </c>
      <c r="AP110" s="62"/>
      <c r="AQ110" s="217">
        <v>7.3566840292177069</v>
      </c>
      <c r="AR110" s="62"/>
      <c r="AS110" s="236">
        <v>6.0163819495932254</v>
      </c>
      <c r="AT110" s="62"/>
      <c r="AU110" s="236">
        <f t="shared" ref="AU110:AU113" si="61">T110/($T$108-$T$114)*100</f>
        <v>4.0512697798784032</v>
      </c>
      <c r="AV110" s="22"/>
      <c r="AW110" s="236">
        <f t="shared" ref="AW110:AW113" si="62">V110/SUM($V$109:$V$113)*100</f>
        <v>2.840419713088695</v>
      </c>
      <c r="AX110" s="236"/>
      <c r="AY110" s="236">
        <f t="shared" ref="AY110:AY113" si="63">X110/SUM($X$109:$X$113)*100</f>
        <v>3.4263345781508803</v>
      </c>
      <c r="AZ110" s="236"/>
      <c r="BA110" s="236">
        <f t="shared" ref="BA110:BA113" si="64">Z110/SUM($Z$109:$Z$113)*100</f>
        <v>3.4304146085714788</v>
      </c>
    </row>
    <row r="111" spans="1:54" s="4" customFormat="1" ht="12">
      <c r="A111" s="76" t="s">
        <v>14</v>
      </c>
      <c r="B111" s="197">
        <v>16831</v>
      </c>
      <c r="C111" s="150"/>
      <c r="D111" s="197">
        <v>5085</v>
      </c>
      <c r="E111" s="150"/>
      <c r="F111" s="197">
        <v>8831.1923191383303</v>
      </c>
      <c r="G111" s="150"/>
      <c r="H111" s="203">
        <v>18319.659274661059</v>
      </c>
      <c r="I111" s="150"/>
      <c r="J111" s="200">
        <v>26539.677058853686</v>
      </c>
      <c r="K111" s="150"/>
      <c r="L111" s="200">
        <v>30160.338522011807</v>
      </c>
      <c r="N111" s="200">
        <v>11320.555867012294</v>
      </c>
      <c r="P111" s="200">
        <v>11430.999253364518</v>
      </c>
      <c r="Q111" s="22"/>
      <c r="R111" s="200">
        <v>9633</v>
      </c>
      <c r="S111" s="22"/>
      <c r="T111" s="200">
        <v>12183.485917588214</v>
      </c>
      <c r="U111" s="22"/>
      <c r="V111" s="200">
        <v>15506.620255999998</v>
      </c>
      <c r="W111" s="150"/>
      <c r="X111" s="200">
        <v>10139</v>
      </c>
      <c r="Y111" s="150"/>
      <c r="Z111" s="200">
        <v>8479.3194930000009</v>
      </c>
      <c r="AA111" s="150"/>
      <c r="AB111" s="150"/>
      <c r="AC111" s="217">
        <v>6.8919627209146155</v>
      </c>
      <c r="AD111" s="217"/>
      <c r="AE111" s="217">
        <v>3.0051593000372323</v>
      </c>
      <c r="AF111" s="217"/>
      <c r="AG111" s="217">
        <v>5.3575845807482203</v>
      </c>
      <c r="AH111" s="217"/>
      <c r="AI111" s="217">
        <v>9.0910689599908707</v>
      </c>
      <c r="AJ111" s="236"/>
      <c r="AK111" s="217">
        <v>9.1619454565555909</v>
      </c>
      <c r="AL111" s="236"/>
      <c r="AM111" s="217">
        <v>8.4644580567098284</v>
      </c>
      <c r="AN111" s="236"/>
      <c r="AO111" s="217">
        <v>3.6465952553196574</v>
      </c>
      <c r="AP111" s="62"/>
      <c r="AQ111" s="217">
        <v>2.7684628390547439</v>
      </c>
      <c r="AR111" s="62"/>
      <c r="AS111" s="236">
        <v>2.4292998834904447</v>
      </c>
      <c r="AT111" s="62"/>
      <c r="AU111" s="236">
        <f t="shared" si="61"/>
        <v>2.4168554610954534</v>
      </c>
      <c r="AV111" s="22"/>
      <c r="AW111" s="236">
        <f t="shared" si="62"/>
        <v>2.5781726776634017</v>
      </c>
      <c r="AX111" s="236"/>
      <c r="AY111" s="236">
        <f t="shared" si="63"/>
        <v>1.7384580036967308</v>
      </c>
      <c r="AZ111" s="236"/>
      <c r="BA111" s="236">
        <f t="shared" si="64"/>
        <v>1.6143599554939572</v>
      </c>
    </row>
    <row r="112" spans="1:54" s="4" customFormat="1" ht="13.5">
      <c r="A112" s="76" t="s">
        <v>155</v>
      </c>
      <c r="B112" s="197">
        <v>48630</v>
      </c>
      <c r="C112" s="150"/>
      <c r="D112" s="197">
        <v>21331</v>
      </c>
      <c r="E112" s="150"/>
      <c r="F112" s="197">
        <v>19597.073442493926</v>
      </c>
      <c r="G112" s="150"/>
      <c r="H112" s="197">
        <v>32495.302229448615</v>
      </c>
      <c r="I112" s="150"/>
      <c r="J112" s="197">
        <v>52305.625857902058</v>
      </c>
      <c r="K112" s="150"/>
      <c r="L112" s="197">
        <v>64150.441080271732</v>
      </c>
      <c r="N112" s="197">
        <v>61558.824691173846</v>
      </c>
      <c r="P112" s="197">
        <v>47267.695971034904</v>
      </c>
      <c r="Q112" s="22"/>
      <c r="R112" s="197">
        <v>39495</v>
      </c>
      <c r="S112" s="22"/>
      <c r="T112" s="197">
        <v>44708.667521511597</v>
      </c>
      <c r="U112" s="22"/>
      <c r="V112" s="200">
        <v>34290.475873000003</v>
      </c>
      <c r="W112" s="150"/>
      <c r="X112" s="200">
        <v>27228</v>
      </c>
      <c r="Y112" s="150"/>
      <c r="Z112" s="200">
        <v>24784.660680000001</v>
      </c>
      <c r="AA112" s="150"/>
      <c r="AB112" s="150"/>
      <c r="AC112" s="217">
        <v>19.913026386909735</v>
      </c>
      <c r="AD112" s="217"/>
      <c r="AE112" s="217">
        <v>12.606303447216163</v>
      </c>
      <c r="AF112" s="217"/>
      <c r="AG112" s="217">
        <v>11.888879180647285</v>
      </c>
      <c r="AH112" s="217"/>
      <c r="AI112" s="217">
        <v>16.125683835848967</v>
      </c>
      <c r="AJ112" s="236"/>
      <c r="AK112" s="217">
        <v>18.056786829711378</v>
      </c>
      <c r="AL112" s="236"/>
      <c r="AM112" s="217">
        <v>18.003734190420325</v>
      </c>
      <c r="AN112" s="236"/>
      <c r="AO112" s="217">
        <v>19.829425399155209</v>
      </c>
      <c r="AP112" s="62"/>
      <c r="AQ112" s="217">
        <v>11.447718338799797</v>
      </c>
      <c r="AR112" s="62"/>
      <c r="AS112" s="236">
        <v>9.9600538667554357</v>
      </c>
      <c r="AT112" s="62"/>
      <c r="AU112" s="236">
        <f t="shared" si="61"/>
        <v>8.8689220793268788</v>
      </c>
      <c r="AV112" s="22"/>
      <c r="AW112" s="236">
        <f t="shared" si="62"/>
        <v>5.701227381617044</v>
      </c>
      <c r="AX112" s="236"/>
      <c r="AY112" s="236">
        <f t="shared" si="63"/>
        <v>4.6685801878542845</v>
      </c>
      <c r="AZ112" s="236"/>
      <c r="BA112" s="236">
        <f t="shared" si="64"/>
        <v>4.7186998609179103</v>
      </c>
    </row>
    <row r="113" spans="1:54" s="4" customFormat="1" ht="12">
      <c r="A113" s="76" t="s">
        <v>128</v>
      </c>
      <c r="B113" s="197">
        <v>3408</v>
      </c>
      <c r="C113" s="150"/>
      <c r="D113" s="197">
        <v>7664</v>
      </c>
      <c r="E113" s="150"/>
      <c r="F113" s="197">
        <v>5771.6245367103629</v>
      </c>
      <c r="G113" s="186"/>
      <c r="H113" s="203">
        <v>1401.1407553504255</v>
      </c>
      <c r="I113" s="150" t="s">
        <v>71</v>
      </c>
      <c r="J113" s="200">
        <v>658.01477197530642</v>
      </c>
      <c r="K113" s="150" t="s">
        <v>71</v>
      </c>
      <c r="L113" s="200">
        <v>710.1521380669974</v>
      </c>
      <c r="M113" s="186" t="s">
        <v>71</v>
      </c>
      <c r="N113" s="200">
        <v>621.29428965517252</v>
      </c>
      <c r="O113" s="186" t="s">
        <v>71</v>
      </c>
      <c r="P113" s="200">
        <v>1282.1583763408514</v>
      </c>
      <c r="Q113" s="186" t="s">
        <v>71</v>
      </c>
      <c r="R113" s="200">
        <v>515</v>
      </c>
      <c r="S113" s="186" t="s">
        <v>71</v>
      </c>
      <c r="T113" s="200">
        <v>467.04859250000004</v>
      </c>
      <c r="U113" s="186" t="s">
        <v>71</v>
      </c>
      <c r="V113" s="200">
        <v>18.753017</v>
      </c>
      <c r="W113" s="186" t="s">
        <v>71</v>
      </c>
      <c r="X113" s="200">
        <v>1422</v>
      </c>
      <c r="Y113" s="186" t="s">
        <v>71</v>
      </c>
      <c r="Z113" s="200">
        <v>662.75720660000002</v>
      </c>
      <c r="AA113" s="186" t="s">
        <v>71</v>
      </c>
      <c r="AB113" s="186"/>
      <c r="AC113" s="217">
        <v>1.3955088202053954</v>
      </c>
      <c r="AD113" s="217"/>
      <c r="AE113" s="217">
        <v>4.5293099066834506</v>
      </c>
      <c r="AF113" s="217"/>
      <c r="AG113" s="217">
        <v>3.5014486726481593</v>
      </c>
      <c r="AH113" s="217"/>
      <c r="AI113" s="217">
        <v>0.69531136133972038</v>
      </c>
      <c r="AJ113" s="236"/>
      <c r="AK113" s="217">
        <v>0.22715783003223988</v>
      </c>
      <c r="AL113" s="236"/>
      <c r="AM113" s="217">
        <v>0.19930323335608063</v>
      </c>
      <c r="AN113" s="236"/>
      <c r="AO113" s="217">
        <v>0.20013229345174241</v>
      </c>
      <c r="AP113" s="62"/>
      <c r="AQ113" s="217">
        <v>0.31052471791892111</v>
      </c>
      <c r="AR113" s="62"/>
      <c r="AS113" s="236">
        <v>0.12987537008175845</v>
      </c>
      <c r="AT113" s="62"/>
      <c r="AU113" s="236">
        <f t="shared" si="61"/>
        <v>9.2649094767782172E-2</v>
      </c>
      <c r="AV113" s="186"/>
      <c r="AW113" s="236">
        <f t="shared" si="62"/>
        <v>3.1179273919763224E-3</v>
      </c>
      <c r="AX113" s="236"/>
      <c r="AY113" s="236">
        <f t="shared" si="63"/>
        <v>0.24381963519644456</v>
      </c>
      <c r="AZ113" s="236"/>
      <c r="BA113" s="236">
        <f t="shared" si="64"/>
        <v>0.12618096245026997</v>
      </c>
    </row>
    <row r="114" spans="1:54" s="3" customFormat="1" ht="12">
      <c r="A114" s="79" t="s">
        <v>3</v>
      </c>
      <c r="B114" s="200">
        <v>323</v>
      </c>
      <c r="C114" s="150" t="s">
        <v>71</v>
      </c>
      <c r="D114" s="200">
        <v>0</v>
      </c>
      <c r="E114" s="140"/>
      <c r="F114" s="200">
        <v>0</v>
      </c>
      <c r="G114" s="140"/>
      <c r="H114" s="200">
        <v>139</v>
      </c>
      <c r="I114" s="140" t="s">
        <v>71</v>
      </c>
      <c r="J114" s="200">
        <v>304.92772146904014</v>
      </c>
      <c r="K114" s="150" t="s">
        <v>71</v>
      </c>
      <c r="L114" s="200">
        <v>0</v>
      </c>
      <c r="M114" s="150"/>
      <c r="N114" s="200">
        <v>118.26360000000001</v>
      </c>
      <c r="O114" s="186" t="s">
        <v>71</v>
      </c>
      <c r="P114" s="200">
        <v>11.27529</v>
      </c>
      <c r="Q114" s="186" t="s">
        <v>71</v>
      </c>
      <c r="R114" s="200">
        <v>680</v>
      </c>
      <c r="S114" s="186" t="s">
        <v>71</v>
      </c>
      <c r="T114" s="200">
        <v>617.1979295479864</v>
      </c>
      <c r="U114" s="186" t="s">
        <v>71</v>
      </c>
      <c r="V114" s="200">
        <v>322.51834200000002</v>
      </c>
      <c r="W114" s="186" t="s">
        <v>71</v>
      </c>
      <c r="X114" s="200">
        <v>59</v>
      </c>
      <c r="Y114" s="186" t="s">
        <v>71</v>
      </c>
      <c r="Z114" s="200">
        <v>84.267929210000005</v>
      </c>
      <c r="AA114" s="186" t="s">
        <v>71</v>
      </c>
      <c r="AB114" s="186"/>
      <c r="AC114" s="223" t="s">
        <v>80</v>
      </c>
      <c r="AD114" s="220"/>
      <c r="AE114" s="216">
        <v>0</v>
      </c>
      <c r="AF114" s="220"/>
      <c r="AG114" s="216">
        <v>0</v>
      </c>
      <c r="AH114" s="216"/>
      <c r="AI114" s="223" t="s">
        <v>80</v>
      </c>
      <c r="AJ114" s="219"/>
      <c r="AK114" s="223" t="s">
        <v>80</v>
      </c>
      <c r="AL114" s="223"/>
      <c r="AM114" s="223">
        <v>0</v>
      </c>
      <c r="AN114" s="223"/>
      <c r="AO114" s="223" t="s">
        <v>80</v>
      </c>
      <c r="AP114" s="144"/>
      <c r="AQ114" s="223" t="s">
        <v>80</v>
      </c>
      <c r="AR114" s="144"/>
      <c r="AS114" s="216" t="s">
        <v>80</v>
      </c>
      <c r="AT114" s="144"/>
      <c r="AU114" s="216" t="s">
        <v>80</v>
      </c>
      <c r="AV114" s="186"/>
      <c r="AW114" s="223" t="s">
        <v>80</v>
      </c>
      <c r="AX114" s="223"/>
      <c r="AY114" s="223" t="s">
        <v>80</v>
      </c>
      <c r="AZ114" s="223"/>
      <c r="BA114" s="223" t="s">
        <v>80</v>
      </c>
    </row>
    <row r="115" spans="1:54" s="4" customFormat="1" ht="6.6" customHeight="1" thickBot="1">
      <c r="A115" s="57"/>
      <c r="B115" s="42"/>
      <c r="C115" s="155"/>
      <c r="D115" s="63"/>
      <c r="E115" s="194"/>
      <c r="F115" s="287"/>
      <c r="G115" s="287"/>
      <c r="H115" s="262"/>
      <c r="I115" s="194"/>
      <c r="J115" s="160"/>
      <c r="K115" s="194"/>
      <c r="L115" s="194"/>
      <c r="M115" s="194"/>
      <c r="N115" s="194"/>
      <c r="O115" s="194"/>
      <c r="P115" s="194"/>
      <c r="Q115" s="194"/>
      <c r="R115" s="194"/>
      <c r="S115" s="194"/>
      <c r="T115" s="194"/>
      <c r="U115" s="194"/>
      <c r="V115" s="194"/>
      <c r="W115" s="194"/>
      <c r="X115" s="194"/>
      <c r="Y115" s="194"/>
      <c r="Z115" s="194"/>
      <c r="AA115" s="194"/>
      <c r="AB115" s="194"/>
      <c r="AC115" s="72"/>
      <c r="AD115" s="73"/>
      <c r="AE115" s="72"/>
      <c r="AF115" s="73"/>
      <c r="AG115" s="69"/>
      <c r="AH115" s="69"/>
      <c r="AI115" s="72"/>
      <c r="AJ115" s="72"/>
      <c r="AK115" s="72"/>
      <c r="AL115" s="72"/>
      <c r="AM115" s="72"/>
      <c r="AN115" s="72"/>
      <c r="AO115" s="72"/>
      <c r="AP115" s="49"/>
      <c r="AQ115" s="72"/>
      <c r="AR115" s="49"/>
      <c r="AS115" s="72"/>
      <c r="AT115" s="49"/>
      <c r="AU115" s="194"/>
      <c r="AV115" s="194"/>
      <c r="AW115" s="194"/>
      <c r="AX115" s="194"/>
      <c r="AY115" s="194"/>
      <c r="AZ115" s="194"/>
      <c r="BA115" s="194"/>
      <c r="BB115" s="194"/>
    </row>
    <row r="116" spans="1:54" s="103" customFormat="1" ht="6.6" customHeight="1">
      <c r="A116" s="148"/>
      <c r="B116" s="141"/>
      <c r="C116" s="181"/>
      <c r="D116" s="149"/>
      <c r="E116" s="181"/>
      <c r="F116" s="171"/>
      <c r="G116" s="171"/>
      <c r="H116" s="121"/>
      <c r="I116" s="171"/>
      <c r="J116" s="121"/>
      <c r="K116" s="171"/>
      <c r="L116" s="171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171"/>
      <c r="AA116" s="171"/>
      <c r="AB116" s="171"/>
      <c r="AC116" s="141"/>
      <c r="AD116" s="120"/>
      <c r="AE116" s="149"/>
      <c r="AF116" s="120"/>
      <c r="AG116" s="121"/>
      <c r="AH116" s="121"/>
      <c r="AU116" s="171"/>
      <c r="AV116" s="171"/>
      <c r="AW116" s="171"/>
      <c r="AX116" s="171"/>
    </row>
    <row r="117" spans="1:54" s="103" customFormat="1" ht="11.25">
      <c r="A117" s="123" t="s">
        <v>169</v>
      </c>
      <c r="B117" s="122"/>
      <c r="C117" s="307"/>
      <c r="D117" s="122"/>
      <c r="E117" s="296"/>
      <c r="F117" s="170"/>
      <c r="G117" s="296"/>
      <c r="H117" s="122"/>
      <c r="I117" s="296"/>
      <c r="J117" s="122"/>
      <c r="K117" s="296"/>
      <c r="L117" s="296"/>
      <c r="M117" s="296"/>
      <c r="N117" s="296"/>
      <c r="O117" s="296"/>
      <c r="P117" s="296"/>
      <c r="Q117" s="296"/>
      <c r="R117" s="296"/>
      <c r="S117" s="296"/>
      <c r="T117" s="296"/>
      <c r="U117" s="296"/>
      <c r="V117" s="296"/>
      <c r="W117" s="296"/>
      <c r="X117" s="296"/>
      <c r="Y117" s="296"/>
      <c r="Z117" s="296"/>
      <c r="AA117" s="296"/>
      <c r="AB117" s="296"/>
      <c r="AC117" s="122"/>
      <c r="AD117" s="122"/>
      <c r="AE117" s="122"/>
      <c r="AF117" s="122"/>
      <c r="AG117" s="122"/>
      <c r="AH117" s="122"/>
      <c r="AI117" s="122"/>
      <c r="AJ117" s="122"/>
      <c r="AK117" s="122"/>
      <c r="AL117" s="122"/>
      <c r="AM117" s="122"/>
      <c r="AN117" s="122"/>
      <c r="AO117" s="122"/>
      <c r="AP117" s="122"/>
      <c r="AQ117" s="122"/>
      <c r="AR117" s="122"/>
      <c r="AS117" s="122"/>
      <c r="AT117" s="122"/>
      <c r="AU117" s="296"/>
      <c r="AV117" s="296"/>
      <c r="AW117" s="296"/>
      <c r="AX117" s="296"/>
    </row>
    <row r="118" spans="1:54" s="103" customFormat="1" ht="11.25">
      <c r="A118" s="123" t="s">
        <v>170</v>
      </c>
      <c r="B118" s="122"/>
      <c r="C118" s="307"/>
      <c r="D118" s="122"/>
      <c r="E118" s="296"/>
      <c r="F118" s="170"/>
      <c r="G118" s="296"/>
      <c r="H118" s="122"/>
      <c r="I118" s="296"/>
      <c r="J118" s="122"/>
      <c r="K118" s="296"/>
      <c r="L118" s="296"/>
      <c r="M118" s="296"/>
      <c r="N118" s="296"/>
      <c r="O118" s="296"/>
      <c r="P118" s="296"/>
      <c r="Q118" s="296"/>
      <c r="R118" s="296"/>
      <c r="S118" s="296"/>
      <c r="T118" s="296"/>
      <c r="U118" s="296"/>
      <c r="V118" s="296"/>
      <c r="W118" s="296"/>
      <c r="X118" s="296"/>
      <c r="Y118" s="296"/>
      <c r="Z118" s="296"/>
      <c r="AA118" s="296"/>
      <c r="AB118" s="296"/>
      <c r="AC118" s="122"/>
      <c r="AD118" s="122"/>
      <c r="AE118" s="122"/>
      <c r="AF118" s="122"/>
      <c r="AG118" s="122"/>
      <c r="AH118" s="122"/>
      <c r="AI118" s="122"/>
      <c r="AJ118" s="122"/>
      <c r="AK118" s="122"/>
      <c r="AL118" s="122"/>
      <c r="AM118" s="122"/>
      <c r="AN118" s="122"/>
      <c r="AO118" s="122"/>
      <c r="AP118" s="122"/>
      <c r="AQ118" s="122"/>
      <c r="AR118" s="122"/>
      <c r="AS118" s="122"/>
      <c r="AT118" s="122"/>
      <c r="AU118" s="296"/>
      <c r="AV118" s="296"/>
      <c r="AW118" s="296"/>
      <c r="AX118" s="296"/>
    </row>
    <row r="119" spans="1:54" s="103" customFormat="1" ht="11.25">
      <c r="A119" s="66" t="s">
        <v>153</v>
      </c>
      <c r="B119" s="120"/>
      <c r="C119" s="308"/>
      <c r="D119" s="120"/>
      <c r="E119" s="297"/>
      <c r="F119" s="171"/>
      <c r="G119" s="299"/>
      <c r="H119" s="121"/>
      <c r="I119" s="299"/>
      <c r="J119" s="121"/>
      <c r="K119" s="299"/>
      <c r="L119" s="299"/>
      <c r="M119" s="299"/>
      <c r="N119" s="299"/>
      <c r="O119" s="299"/>
      <c r="P119" s="299"/>
      <c r="Q119" s="299"/>
      <c r="R119" s="299"/>
      <c r="S119" s="299"/>
      <c r="T119" s="299"/>
      <c r="U119" s="299"/>
      <c r="V119" s="299"/>
      <c r="W119" s="299"/>
      <c r="X119" s="299"/>
      <c r="Y119" s="299"/>
      <c r="Z119" s="299"/>
      <c r="AA119" s="299"/>
      <c r="AB119" s="299"/>
      <c r="AG119" s="121"/>
      <c r="AH119" s="121"/>
      <c r="AU119" s="299"/>
      <c r="AV119" s="299"/>
      <c r="AW119" s="299"/>
      <c r="AX119" s="299"/>
    </row>
    <row r="120" spans="1:54" s="103" customFormat="1" ht="11.25">
      <c r="A120" s="66" t="s">
        <v>154</v>
      </c>
      <c r="B120" s="105"/>
      <c r="C120" s="272"/>
      <c r="D120" s="105"/>
      <c r="E120" s="298"/>
      <c r="F120" s="172"/>
      <c r="G120" s="298"/>
      <c r="H120" s="105"/>
      <c r="I120" s="298"/>
      <c r="J120" s="105"/>
      <c r="K120" s="298"/>
      <c r="L120" s="298"/>
      <c r="M120" s="298"/>
      <c r="N120" s="298"/>
      <c r="O120" s="298"/>
      <c r="P120" s="298"/>
      <c r="Q120" s="298"/>
      <c r="R120" s="298"/>
      <c r="S120" s="298"/>
      <c r="T120" s="298"/>
      <c r="U120" s="298"/>
      <c r="V120" s="298"/>
      <c r="W120" s="298"/>
      <c r="X120" s="298"/>
      <c r="Y120" s="298"/>
      <c r="Z120" s="298"/>
      <c r="AA120" s="298"/>
      <c r="AB120" s="298"/>
      <c r="AC120" s="105"/>
      <c r="AD120" s="105"/>
      <c r="AE120" s="105"/>
      <c r="AF120" s="105"/>
      <c r="AG120" s="105"/>
      <c r="AH120" s="105"/>
      <c r="AU120" s="298"/>
      <c r="AV120" s="298"/>
      <c r="AW120" s="298"/>
      <c r="AX120" s="298"/>
    </row>
    <row r="121" spans="1:54" s="103" customFormat="1" ht="11.25" customHeight="1">
      <c r="A121" s="504" t="s">
        <v>157</v>
      </c>
      <c r="B121" s="504"/>
      <c r="C121" s="504"/>
      <c r="D121" s="504"/>
      <c r="E121" s="504"/>
      <c r="F121" s="504"/>
      <c r="G121" s="504"/>
      <c r="H121" s="504"/>
      <c r="I121" s="504"/>
      <c r="J121" s="504"/>
      <c r="K121" s="504"/>
      <c r="L121" s="504"/>
      <c r="M121" s="504"/>
      <c r="N121" s="504"/>
      <c r="O121" s="504"/>
      <c r="P121" s="504"/>
      <c r="Q121" s="504"/>
      <c r="R121" s="504"/>
      <c r="S121" s="504"/>
      <c r="T121" s="504"/>
      <c r="U121" s="504"/>
      <c r="V121" s="504"/>
      <c r="W121" s="504"/>
      <c r="X121" s="504"/>
      <c r="Y121" s="504"/>
      <c r="Z121" s="504"/>
      <c r="AA121" s="504"/>
      <c r="AB121" s="504"/>
      <c r="AC121" s="504"/>
      <c r="AD121" s="504"/>
      <c r="AE121" s="504"/>
      <c r="AF121" s="504"/>
      <c r="AG121" s="504"/>
      <c r="AH121" s="504"/>
      <c r="AI121" s="504"/>
      <c r="AJ121" s="504"/>
      <c r="AK121" s="504"/>
      <c r="AL121" s="504"/>
      <c r="AM121" s="504"/>
      <c r="AN121" s="504"/>
      <c r="AO121" s="504"/>
      <c r="AP121" s="504"/>
      <c r="AQ121" s="433"/>
      <c r="AR121" s="433"/>
      <c r="AS121" s="433"/>
      <c r="AT121" s="433"/>
    </row>
    <row r="122" spans="1:54" s="103" customFormat="1" ht="11.25">
      <c r="A122" s="104" t="s">
        <v>79</v>
      </c>
      <c r="B122" s="120"/>
      <c r="C122" s="308"/>
      <c r="D122" s="120"/>
      <c r="E122" s="297"/>
      <c r="F122" s="171"/>
      <c r="G122" s="299"/>
      <c r="H122" s="121"/>
      <c r="I122" s="299"/>
      <c r="J122" s="121"/>
      <c r="K122" s="299"/>
      <c r="L122" s="299"/>
      <c r="M122" s="299"/>
      <c r="N122" s="299"/>
      <c r="O122" s="299"/>
      <c r="P122" s="299"/>
      <c r="Q122" s="299"/>
      <c r="R122" s="299"/>
      <c r="S122" s="299"/>
      <c r="T122" s="299"/>
      <c r="U122" s="299"/>
      <c r="V122" s="299"/>
      <c r="W122" s="299"/>
      <c r="X122" s="299"/>
      <c r="Y122" s="299"/>
      <c r="Z122" s="299"/>
      <c r="AA122" s="299"/>
      <c r="AB122" s="299"/>
      <c r="AG122" s="121"/>
      <c r="AH122" s="121"/>
      <c r="AU122" s="299"/>
      <c r="AV122" s="299"/>
      <c r="AW122" s="299"/>
      <c r="AX122" s="299"/>
    </row>
    <row r="123" spans="1:54" s="103" customFormat="1" ht="11.25">
      <c r="A123" s="103" t="s">
        <v>124</v>
      </c>
      <c r="B123" s="105"/>
      <c r="C123" s="272"/>
      <c r="D123" s="105"/>
      <c r="E123" s="298"/>
      <c r="F123" s="172"/>
      <c r="G123" s="298"/>
      <c r="H123" s="106"/>
      <c r="I123" s="298"/>
      <c r="J123" s="106"/>
      <c r="K123" s="298"/>
      <c r="L123" s="298"/>
      <c r="M123" s="298"/>
      <c r="N123" s="298"/>
      <c r="O123" s="298"/>
      <c r="P123" s="298"/>
      <c r="Q123" s="298"/>
      <c r="R123" s="298"/>
      <c r="S123" s="298"/>
      <c r="T123" s="298"/>
      <c r="U123" s="298"/>
      <c r="V123" s="298"/>
      <c r="W123" s="298"/>
      <c r="X123" s="298"/>
      <c r="Y123" s="298"/>
      <c r="Z123" s="298"/>
      <c r="AA123" s="298"/>
      <c r="AB123" s="298"/>
      <c r="AU123" s="298"/>
      <c r="AV123" s="298"/>
      <c r="AW123" s="298"/>
      <c r="AX123" s="298"/>
    </row>
    <row r="124" spans="1:54" s="103" customFormat="1" ht="11.25">
      <c r="A124" s="103" t="s">
        <v>177</v>
      </c>
      <c r="C124" s="271"/>
      <c r="E124" s="299"/>
      <c r="F124" s="171"/>
      <c r="G124" s="299"/>
      <c r="I124" s="299"/>
      <c r="K124" s="299"/>
      <c r="L124" s="299"/>
      <c r="M124" s="299"/>
      <c r="N124" s="299"/>
      <c r="O124" s="299"/>
      <c r="P124" s="299"/>
      <c r="Q124" s="299"/>
      <c r="R124" s="299"/>
      <c r="S124" s="299"/>
      <c r="T124" s="299"/>
      <c r="U124" s="299"/>
      <c r="V124" s="299"/>
      <c r="W124" s="299"/>
      <c r="X124" s="299"/>
      <c r="Y124" s="299"/>
      <c r="Z124" s="299"/>
      <c r="AA124" s="299"/>
      <c r="AB124" s="299"/>
      <c r="AU124" s="299"/>
      <c r="AV124" s="299"/>
      <c r="AW124" s="299"/>
      <c r="AX124" s="299"/>
    </row>
    <row r="125" spans="1:54">
      <c r="A125" s="102"/>
      <c r="B125" s="102"/>
      <c r="C125" s="185"/>
      <c r="D125" s="102"/>
      <c r="E125" s="185"/>
      <c r="AC125" s="102"/>
      <c r="AD125" s="102"/>
      <c r="AE125" s="102"/>
      <c r="AF125" s="102"/>
    </row>
    <row r="126" spans="1:54">
      <c r="A126" s="102"/>
      <c r="B126" s="102"/>
      <c r="C126" s="185"/>
      <c r="D126" s="102"/>
      <c r="E126" s="185"/>
      <c r="AC126" s="102"/>
      <c r="AD126" s="102"/>
      <c r="AE126" s="102"/>
      <c r="AF126" s="102"/>
    </row>
    <row r="127" spans="1:54">
      <c r="A127" s="102"/>
      <c r="B127" s="102"/>
      <c r="C127" s="185"/>
      <c r="D127" s="102"/>
      <c r="E127" s="185"/>
      <c r="AC127" s="102"/>
      <c r="AD127" s="102"/>
      <c r="AE127" s="102"/>
      <c r="AF127" s="102"/>
    </row>
    <row r="128" spans="1:54">
      <c r="A128" s="102"/>
      <c r="B128" s="102"/>
      <c r="C128" s="185"/>
      <c r="D128" s="102"/>
      <c r="E128" s="185"/>
      <c r="AC128" s="102"/>
      <c r="AD128" s="102"/>
      <c r="AE128" s="102"/>
      <c r="AF128" s="102"/>
    </row>
    <row r="129" spans="1:34">
      <c r="A129" s="102"/>
      <c r="B129" s="102"/>
      <c r="C129" s="185"/>
      <c r="D129" s="102"/>
      <c r="E129" s="185"/>
      <c r="AC129" s="102"/>
      <c r="AD129" s="102"/>
      <c r="AE129" s="102"/>
      <c r="AF129" s="102"/>
    </row>
    <row r="130" spans="1:34">
      <c r="A130" s="102"/>
      <c r="B130" s="102"/>
      <c r="C130" s="185"/>
      <c r="D130" s="102"/>
      <c r="E130" s="185"/>
      <c r="AC130" s="102"/>
      <c r="AD130" s="102"/>
      <c r="AE130" s="102"/>
      <c r="AF130" s="102"/>
    </row>
    <row r="131" spans="1:34">
      <c r="A131" s="102"/>
      <c r="B131" s="102"/>
      <c r="C131" s="185"/>
      <c r="D131" s="102"/>
      <c r="E131" s="185"/>
      <c r="AC131" s="102"/>
      <c r="AD131" s="102"/>
      <c r="AE131" s="102"/>
      <c r="AF131" s="102"/>
    </row>
    <row r="132" spans="1:34">
      <c r="A132" s="102"/>
      <c r="B132" s="102"/>
      <c r="C132" s="185"/>
      <c r="D132" s="102"/>
      <c r="E132" s="185"/>
      <c r="AC132" s="102"/>
      <c r="AD132" s="102"/>
      <c r="AE132" s="102"/>
      <c r="AF132" s="102"/>
    </row>
    <row r="133" spans="1:34">
      <c r="A133" s="102"/>
      <c r="B133" s="102"/>
      <c r="C133" s="185"/>
      <c r="D133" s="102"/>
      <c r="E133" s="185"/>
      <c r="AC133" s="102"/>
      <c r="AD133" s="102"/>
      <c r="AE133" s="102"/>
      <c r="AF133" s="102"/>
    </row>
    <row r="134" spans="1:34">
      <c r="A134" s="102"/>
      <c r="B134" s="102"/>
      <c r="C134" s="185"/>
      <c r="D134" s="102"/>
      <c r="E134" s="185"/>
      <c r="AC134" s="102"/>
      <c r="AD134" s="102"/>
      <c r="AE134" s="102"/>
      <c r="AF134" s="102"/>
    </row>
    <row r="135" spans="1:34">
      <c r="A135" s="102"/>
      <c r="B135" s="102"/>
      <c r="C135" s="185"/>
      <c r="D135" s="102"/>
      <c r="E135" s="185"/>
      <c r="AC135" s="102"/>
      <c r="AD135" s="102"/>
      <c r="AE135" s="102"/>
      <c r="AF135" s="102"/>
    </row>
    <row r="136" spans="1:34">
      <c r="A136" s="102"/>
      <c r="B136" s="102"/>
      <c r="C136" s="185"/>
      <c r="D136" s="102"/>
      <c r="E136" s="185"/>
      <c r="AC136" s="102"/>
      <c r="AD136" s="102"/>
      <c r="AE136" s="102"/>
      <c r="AF136" s="102"/>
    </row>
    <row r="137" spans="1:34">
      <c r="A137" s="102"/>
      <c r="B137" s="102"/>
      <c r="C137" s="185"/>
      <c r="D137" s="102"/>
      <c r="E137" s="185"/>
      <c r="AC137" s="102"/>
      <c r="AD137" s="102"/>
      <c r="AE137" s="102"/>
      <c r="AF137" s="102"/>
      <c r="AG137" s="2"/>
      <c r="AH137" s="2"/>
    </row>
    <row r="138" spans="1:34">
      <c r="A138" s="102"/>
      <c r="B138" s="102"/>
      <c r="C138" s="185"/>
      <c r="D138" s="102"/>
      <c r="E138" s="185"/>
      <c r="AC138" s="102"/>
      <c r="AD138" s="102"/>
      <c r="AE138" s="102"/>
      <c r="AF138" s="102"/>
      <c r="AG138" s="2"/>
      <c r="AH138" s="2"/>
    </row>
    <row r="139" spans="1:34">
      <c r="A139" s="102"/>
      <c r="B139" s="102"/>
      <c r="C139" s="185"/>
      <c r="D139" s="102"/>
      <c r="E139" s="185"/>
      <c r="AC139" s="102"/>
      <c r="AD139" s="102"/>
      <c r="AE139" s="102"/>
      <c r="AF139" s="102"/>
      <c r="AG139" s="2"/>
      <c r="AH139" s="2"/>
    </row>
    <row r="140" spans="1:34">
      <c r="A140" s="102"/>
      <c r="B140" s="102"/>
      <c r="C140" s="185"/>
      <c r="D140" s="102"/>
      <c r="E140" s="185"/>
      <c r="AC140" s="102"/>
      <c r="AD140" s="102"/>
      <c r="AE140" s="102"/>
      <c r="AF140" s="102"/>
      <c r="AG140" s="2"/>
      <c r="AH140" s="2"/>
    </row>
    <row r="141" spans="1:34">
      <c r="A141" s="102"/>
      <c r="B141" s="102"/>
      <c r="C141" s="185"/>
      <c r="D141" s="102"/>
      <c r="E141" s="185"/>
      <c r="AC141" s="102"/>
      <c r="AD141" s="102"/>
      <c r="AE141" s="102"/>
      <c r="AF141" s="102"/>
      <c r="AG141" s="2"/>
      <c r="AH141" s="2"/>
    </row>
    <row r="142" spans="1:34">
      <c r="A142" s="102"/>
      <c r="B142" s="102"/>
      <c r="C142" s="185"/>
      <c r="D142" s="102"/>
      <c r="E142" s="185"/>
      <c r="AC142" s="102"/>
      <c r="AD142" s="102"/>
      <c r="AE142" s="102"/>
      <c r="AF142" s="102"/>
      <c r="AG142" s="2"/>
      <c r="AH142" s="2"/>
    </row>
    <row r="143" spans="1:34">
      <c r="A143" s="102"/>
      <c r="B143" s="102"/>
      <c r="C143" s="185"/>
      <c r="D143" s="102"/>
      <c r="E143" s="185"/>
      <c r="AC143" s="102"/>
      <c r="AD143" s="102"/>
      <c r="AE143" s="102"/>
      <c r="AF143" s="102"/>
      <c r="AG143" s="2"/>
      <c r="AH143" s="2"/>
    </row>
    <row r="144" spans="1:34">
      <c r="A144" s="102"/>
      <c r="B144" s="102"/>
      <c r="C144" s="185"/>
      <c r="D144" s="102"/>
      <c r="E144" s="185"/>
      <c r="AC144" s="102"/>
      <c r="AD144" s="102"/>
      <c r="AE144" s="102"/>
      <c r="AF144" s="102"/>
      <c r="AG144" s="2"/>
      <c r="AH144" s="2"/>
    </row>
    <row r="145" spans="1:34">
      <c r="A145" s="102"/>
      <c r="B145" s="102"/>
      <c r="C145" s="185"/>
      <c r="D145" s="102"/>
      <c r="E145" s="185"/>
      <c r="AC145" s="102"/>
      <c r="AD145" s="102"/>
      <c r="AE145" s="102"/>
      <c r="AF145" s="102"/>
      <c r="AG145" s="2"/>
      <c r="AH145" s="2"/>
    </row>
    <row r="146" spans="1:34">
      <c r="A146" s="102"/>
      <c r="B146" s="102"/>
      <c r="C146" s="185"/>
      <c r="D146" s="102"/>
      <c r="E146" s="185"/>
      <c r="AC146" s="102"/>
      <c r="AD146" s="102"/>
      <c r="AE146" s="102"/>
      <c r="AF146" s="102"/>
      <c r="AG146" s="2"/>
      <c r="AH146" s="2"/>
    </row>
    <row r="147" spans="1:34">
      <c r="A147" s="102"/>
      <c r="B147" s="102"/>
      <c r="C147" s="185"/>
      <c r="D147" s="102"/>
      <c r="E147" s="185"/>
      <c r="AC147" s="102"/>
      <c r="AD147" s="102"/>
      <c r="AE147" s="102"/>
      <c r="AF147" s="102"/>
      <c r="AG147" s="2"/>
      <c r="AH147" s="2"/>
    </row>
    <row r="148" spans="1:34">
      <c r="A148" s="102"/>
      <c r="B148" s="102"/>
      <c r="C148" s="185"/>
      <c r="D148" s="102"/>
      <c r="E148" s="185"/>
      <c r="AC148" s="102"/>
      <c r="AD148" s="102"/>
      <c r="AE148" s="102"/>
      <c r="AF148" s="102"/>
      <c r="AG148" s="2"/>
      <c r="AH148" s="2"/>
    </row>
    <row r="149" spans="1:34">
      <c r="A149" s="102"/>
      <c r="B149" s="102"/>
      <c r="C149" s="185"/>
      <c r="D149" s="102"/>
      <c r="E149" s="185"/>
      <c r="AC149" s="102"/>
      <c r="AD149" s="102"/>
      <c r="AE149" s="102"/>
      <c r="AF149" s="102"/>
      <c r="AG149" s="2"/>
      <c r="AH149" s="2"/>
    </row>
    <row r="150" spans="1:34">
      <c r="A150" s="102"/>
      <c r="B150" s="102"/>
      <c r="C150" s="185"/>
      <c r="D150" s="102"/>
      <c r="E150" s="185"/>
      <c r="AC150" s="102"/>
      <c r="AD150" s="102"/>
      <c r="AE150" s="102"/>
      <c r="AF150" s="102"/>
      <c r="AG150" s="2"/>
      <c r="AH150" s="2"/>
    </row>
    <row r="151" spans="1:34">
      <c r="A151" s="102"/>
      <c r="B151" s="102"/>
      <c r="C151" s="185"/>
      <c r="D151" s="102"/>
      <c r="E151" s="185"/>
      <c r="AC151" s="102"/>
      <c r="AD151" s="102"/>
      <c r="AE151" s="102"/>
      <c r="AF151" s="102"/>
      <c r="AG151" s="2"/>
      <c r="AH151" s="2"/>
    </row>
    <row r="152" spans="1:34">
      <c r="A152" s="102"/>
      <c r="B152" s="102"/>
      <c r="C152" s="185"/>
      <c r="D152" s="102"/>
      <c r="E152" s="185"/>
      <c r="AC152" s="102"/>
      <c r="AD152" s="102"/>
      <c r="AE152" s="102"/>
      <c r="AF152" s="102"/>
      <c r="AG152" s="2"/>
      <c r="AH152" s="2"/>
    </row>
    <row r="153" spans="1:34">
      <c r="A153" s="102"/>
      <c r="B153" s="102"/>
      <c r="C153" s="185"/>
      <c r="D153" s="102"/>
      <c r="E153" s="185"/>
      <c r="AC153" s="102"/>
      <c r="AD153" s="102"/>
      <c r="AE153" s="102"/>
      <c r="AF153" s="102"/>
      <c r="AG153" s="2"/>
      <c r="AH153" s="2"/>
    </row>
    <row r="154" spans="1:34">
      <c r="A154" s="102"/>
      <c r="B154" s="102"/>
      <c r="C154" s="185"/>
      <c r="D154" s="102"/>
      <c r="E154" s="185"/>
      <c r="AC154" s="102"/>
      <c r="AD154" s="102"/>
      <c r="AE154" s="102"/>
      <c r="AF154" s="102"/>
      <c r="AG154" s="2"/>
      <c r="AH154" s="2"/>
    </row>
    <row r="155" spans="1:34">
      <c r="A155" s="102"/>
      <c r="B155" s="102"/>
      <c r="C155" s="185"/>
      <c r="D155" s="102"/>
      <c r="E155" s="185"/>
      <c r="AC155" s="102"/>
      <c r="AD155" s="102"/>
      <c r="AE155" s="102"/>
      <c r="AF155" s="102"/>
      <c r="AG155" s="2"/>
      <c r="AH155" s="2"/>
    </row>
    <row r="156" spans="1:34">
      <c r="A156" s="102"/>
      <c r="B156" s="102"/>
      <c r="C156" s="185"/>
      <c r="D156" s="102"/>
      <c r="E156" s="185"/>
      <c r="AC156" s="102"/>
      <c r="AD156" s="102"/>
      <c r="AE156" s="102"/>
      <c r="AF156" s="102"/>
      <c r="AG156" s="2"/>
      <c r="AH156" s="2"/>
    </row>
    <row r="157" spans="1:34">
      <c r="A157" s="102"/>
      <c r="B157" s="102"/>
      <c r="C157" s="185"/>
      <c r="D157" s="102"/>
      <c r="E157" s="185"/>
      <c r="AC157" s="102"/>
      <c r="AD157" s="102"/>
      <c r="AE157" s="102"/>
      <c r="AF157" s="102"/>
      <c r="AG157" s="2"/>
      <c r="AH157" s="2"/>
    </row>
    <row r="158" spans="1:34">
      <c r="A158" s="102"/>
      <c r="B158" s="102"/>
      <c r="C158" s="185"/>
      <c r="D158" s="102"/>
      <c r="E158" s="185"/>
      <c r="AC158" s="102"/>
      <c r="AD158" s="102"/>
      <c r="AE158" s="102"/>
      <c r="AF158" s="102"/>
      <c r="AG158" s="2"/>
      <c r="AH158" s="2"/>
    </row>
    <row r="159" spans="1:34">
      <c r="A159" s="102"/>
      <c r="B159" s="102"/>
      <c r="C159" s="185"/>
      <c r="D159" s="102"/>
      <c r="E159" s="185"/>
      <c r="AC159" s="102"/>
      <c r="AD159" s="102"/>
      <c r="AE159" s="102"/>
      <c r="AF159" s="102"/>
      <c r="AG159" s="2"/>
      <c r="AH159" s="2"/>
    </row>
    <row r="160" spans="1:34">
      <c r="A160" s="102"/>
      <c r="B160" s="102"/>
      <c r="C160" s="185"/>
      <c r="D160" s="102"/>
      <c r="E160" s="185"/>
      <c r="AC160" s="102"/>
      <c r="AD160" s="102"/>
      <c r="AE160" s="102"/>
      <c r="AF160" s="102"/>
      <c r="AG160" s="2"/>
      <c r="AH160" s="2"/>
    </row>
    <row r="161" spans="1:34">
      <c r="A161" s="102"/>
      <c r="B161" s="102"/>
      <c r="C161" s="185"/>
      <c r="D161" s="102"/>
      <c r="E161" s="185"/>
      <c r="AC161" s="102"/>
      <c r="AD161" s="102"/>
      <c r="AE161" s="102"/>
      <c r="AF161" s="102"/>
      <c r="AG161" s="2"/>
      <c r="AH161" s="2"/>
    </row>
    <row r="162" spans="1:34">
      <c r="A162" s="102"/>
      <c r="B162" s="102"/>
      <c r="C162" s="185"/>
      <c r="D162" s="102"/>
      <c r="E162" s="185"/>
      <c r="AG162" s="2"/>
      <c r="AH162" s="2"/>
    </row>
    <row r="163" spans="1:34">
      <c r="A163" s="102"/>
      <c r="AG163" s="2"/>
      <c r="AH163" s="2"/>
    </row>
    <row r="164" spans="1:34">
      <c r="A164" s="102"/>
      <c r="AG164" s="2"/>
      <c r="AH164" s="2"/>
    </row>
    <row r="165" spans="1:34">
      <c r="A165" s="102"/>
      <c r="AG165" s="2"/>
      <c r="AH165" s="2"/>
    </row>
  </sheetData>
  <mergeCells count="32">
    <mergeCell ref="AY10:AZ10"/>
    <mergeCell ref="BA10:BB10"/>
    <mergeCell ref="B7:AA7"/>
    <mergeCell ref="X10:Y10"/>
    <mergeCell ref="A121:AP121"/>
    <mergeCell ref="A4:A10"/>
    <mergeCell ref="H10:I10"/>
    <mergeCell ref="AC10:AD10"/>
    <mergeCell ref="AE10:AF10"/>
    <mergeCell ref="AG10:AH10"/>
    <mergeCell ref="J10:K10"/>
    <mergeCell ref="AI10:AJ10"/>
    <mergeCell ref="B10:C10"/>
    <mergeCell ref="D10:E10"/>
    <mergeCell ref="F10:G10"/>
    <mergeCell ref="N10:O10"/>
    <mergeCell ref="Z10:AA10"/>
    <mergeCell ref="AC7:BB7"/>
    <mergeCell ref="B4:BB4"/>
    <mergeCell ref="A1:BB1"/>
    <mergeCell ref="AW10:AX10"/>
    <mergeCell ref="AU10:AV10"/>
    <mergeCell ref="AS10:AT10"/>
    <mergeCell ref="L10:M10"/>
    <mergeCell ref="AO10:AP10"/>
    <mergeCell ref="R10:S10"/>
    <mergeCell ref="AQ10:AR10"/>
    <mergeCell ref="AM10:AN10"/>
    <mergeCell ref="AK10:AL10"/>
    <mergeCell ref="P10:Q10"/>
    <mergeCell ref="V10:W10"/>
    <mergeCell ref="T10:U10"/>
  </mergeCells>
  <phoneticPr fontId="8" type="noConversion"/>
  <printOptions horizontalCentered="1"/>
  <pageMargins left="0.78740157480314965" right="0.78740157480314965" top="0.78740157480314965" bottom="0.78740157480314965" header="0.39370078740157483" footer="0.39370078740157483"/>
  <pageSetup scale="56" orientation="landscape" r:id="rId1"/>
  <headerFooter alignWithMargins="0">
    <oddFooter>&amp;R&amp;9&amp;P de &amp;N</oddFooter>
  </headerFooter>
  <rowBreaks count="1" manualBreakCount="1">
    <brk id="7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BB3556"/>
  <sheetViews>
    <sheetView showGridLines="0" zoomScaleNormal="100" workbookViewId="0">
      <pane xSplit="1" ySplit="11" topLeftCell="M12" activePane="bottomRight" state="frozen"/>
      <selection activeCell="B13" sqref="B13"/>
      <selection pane="topRight" activeCell="B13" sqref="B13"/>
      <selection pane="bottomLeft" activeCell="B13" sqref="B13"/>
      <selection pane="bottomRight" sqref="A1:BB1"/>
    </sheetView>
  </sheetViews>
  <sheetFormatPr defaultColWidth="11.42578125" defaultRowHeight="12.75"/>
  <cols>
    <col min="1" max="1" width="30.7109375" style="2" customWidth="1"/>
    <col min="2" max="2" width="8.7109375" style="58" customWidth="1"/>
    <col min="3" max="3" width="2.7109375" style="169" customWidth="1"/>
    <col min="4" max="4" width="8.7109375" style="58" customWidth="1"/>
    <col min="5" max="5" width="2.7109375" style="169" customWidth="1"/>
    <col min="6" max="6" width="8.7109375" style="169" customWidth="1"/>
    <col min="7" max="7" width="2.7109375" style="169" customWidth="1"/>
    <col min="8" max="8" width="8.7109375" style="58" customWidth="1"/>
    <col min="9" max="9" width="2.7109375" style="169" customWidth="1"/>
    <col min="10" max="10" width="8.7109375" style="58" customWidth="1"/>
    <col min="11" max="11" width="2.7109375" style="169" customWidth="1"/>
    <col min="12" max="12" width="8.7109375" style="169" customWidth="1"/>
    <col min="13" max="13" width="2.7109375" style="169" customWidth="1"/>
    <col min="14" max="14" width="8.7109375" style="169" customWidth="1"/>
    <col min="15" max="15" width="2.7109375" style="169" customWidth="1"/>
    <col min="16" max="16" width="8.7109375" style="169" customWidth="1"/>
    <col min="17" max="17" width="2.7109375" style="169" customWidth="1"/>
    <col min="18" max="18" width="8.7109375" style="169" customWidth="1"/>
    <col min="19" max="19" width="2.7109375" style="169" customWidth="1"/>
    <col min="20" max="20" width="8.7109375" style="169" customWidth="1"/>
    <col min="21" max="21" width="2.7109375" style="169" customWidth="1"/>
    <col min="22" max="22" width="8.7109375" style="169" customWidth="1"/>
    <col min="23" max="23" width="2.7109375" style="169" customWidth="1"/>
    <col min="24" max="24" width="8.7109375" style="169" customWidth="1"/>
    <col min="25" max="25" width="2.7109375" style="169" customWidth="1"/>
    <col min="26" max="26" width="8.7109375" style="169" customWidth="1"/>
    <col min="27" max="27" width="2.7109375" style="169" customWidth="1"/>
    <col min="28" max="28" width="1.7109375" style="169" customWidth="1"/>
    <col min="29" max="29" width="8.7109375" style="58" customWidth="1"/>
    <col min="30" max="30" width="2.7109375" style="58" customWidth="1"/>
    <col min="31" max="31" width="8.7109375" style="58" customWidth="1"/>
    <col min="32" max="32" width="2.7109375" style="58" customWidth="1"/>
    <col min="33" max="33" width="8.7109375" style="58" customWidth="1"/>
    <col min="34" max="34" width="2.7109375" style="58" customWidth="1"/>
    <col min="35" max="35" width="8.7109375" style="2" customWidth="1"/>
    <col min="36" max="36" width="2.7109375" style="2" customWidth="1"/>
    <col min="37" max="37" width="8.7109375" style="2" customWidth="1"/>
    <col min="38" max="38" width="2.7109375" style="2" customWidth="1"/>
    <col min="39" max="39" width="8.7109375" style="2" customWidth="1"/>
    <col min="40" max="40" width="2.7109375" style="2" customWidth="1"/>
    <col min="41" max="41" width="8.7109375" style="2" customWidth="1"/>
    <col min="42" max="42" width="2.7109375" style="2" customWidth="1"/>
    <col min="43" max="43" width="8.7109375" style="2" customWidth="1"/>
    <col min="44" max="44" width="2.7109375" style="2" customWidth="1"/>
    <col min="45" max="45" width="8.7109375" style="2" customWidth="1"/>
    <col min="46" max="46" width="2.7109375" style="2" customWidth="1"/>
    <col min="47" max="47" width="8.7109375" style="169" customWidth="1"/>
    <col min="48" max="48" width="2.7109375" style="169" customWidth="1"/>
    <col min="49" max="49" width="8.7109375" style="169" customWidth="1"/>
    <col min="50" max="50" width="2.7109375" style="169" customWidth="1"/>
    <col min="51" max="51" width="8.7109375" style="2" customWidth="1"/>
    <col min="52" max="52" width="2.7109375" style="2" customWidth="1"/>
    <col min="53" max="53" width="8.7109375" style="2" customWidth="1"/>
    <col min="54" max="54" width="2.7109375" style="2" customWidth="1"/>
    <col min="55" max="16384" width="11.42578125" style="2"/>
  </cols>
  <sheetData>
    <row r="1" spans="1:54" ht="25.5" customHeight="1">
      <c r="A1" s="505" t="s">
        <v>186</v>
      </c>
      <c r="B1" s="505"/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  <c r="T1" s="505"/>
      <c r="U1" s="505"/>
      <c r="V1" s="505"/>
      <c r="W1" s="505"/>
      <c r="X1" s="505"/>
      <c r="Y1" s="505"/>
      <c r="Z1" s="505"/>
      <c r="AA1" s="505"/>
      <c r="AB1" s="505"/>
      <c r="AC1" s="505"/>
      <c r="AD1" s="505"/>
      <c r="AE1" s="505"/>
      <c r="AF1" s="505"/>
      <c r="AG1" s="505"/>
      <c r="AH1" s="505"/>
      <c r="AI1" s="505"/>
      <c r="AJ1" s="505"/>
      <c r="AK1" s="505"/>
      <c r="AL1" s="505"/>
      <c r="AM1" s="505"/>
      <c r="AN1" s="505"/>
      <c r="AO1" s="505"/>
      <c r="AP1" s="505"/>
      <c r="AQ1" s="505"/>
      <c r="AR1" s="505"/>
      <c r="AS1" s="505"/>
      <c r="AT1" s="505"/>
      <c r="AU1" s="505"/>
      <c r="AV1" s="505"/>
      <c r="AW1" s="505"/>
      <c r="AX1" s="505"/>
      <c r="AY1" s="505"/>
      <c r="AZ1" s="505"/>
      <c r="BA1" s="505"/>
      <c r="BB1" s="505"/>
    </row>
    <row r="2" spans="1:54" s="4" customFormat="1" ht="6.6" customHeight="1" thickBot="1">
      <c r="A2" s="107"/>
      <c r="B2" s="107"/>
      <c r="C2" s="273"/>
      <c r="D2" s="107"/>
      <c r="E2" s="273"/>
      <c r="F2" s="173"/>
      <c r="G2" s="173"/>
      <c r="H2" s="108"/>
      <c r="I2" s="173"/>
      <c r="J2" s="108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07"/>
      <c r="AD2" s="107"/>
      <c r="AE2" s="107"/>
      <c r="AF2" s="107"/>
      <c r="AG2" s="108"/>
      <c r="AH2" s="108"/>
      <c r="AI2" s="3"/>
      <c r="AJ2" s="3"/>
      <c r="AK2" s="3"/>
      <c r="AL2" s="3"/>
      <c r="AM2" s="3"/>
      <c r="AN2" s="3"/>
      <c r="AO2" s="3"/>
      <c r="AQ2" s="3"/>
      <c r="AS2" s="3"/>
      <c r="AU2" s="173"/>
      <c r="AV2" s="173"/>
      <c r="AW2" s="173"/>
      <c r="AX2" s="173"/>
    </row>
    <row r="3" spans="1:54" s="4" customFormat="1" ht="6.6" customHeight="1">
      <c r="A3" s="343"/>
      <c r="B3" s="343"/>
      <c r="C3" s="390"/>
      <c r="D3" s="343"/>
      <c r="E3" s="390"/>
      <c r="F3" s="344"/>
      <c r="G3" s="344"/>
      <c r="H3" s="345"/>
      <c r="I3" s="344"/>
      <c r="J3" s="345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4"/>
      <c r="X3" s="344"/>
      <c r="Y3" s="344"/>
      <c r="Z3" s="344"/>
      <c r="AA3" s="344"/>
      <c r="AB3" s="344"/>
      <c r="AC3" s="343"/>
      <c r="AD3" s="343"/>
      <c r="AE3" s="343"/>
      <c r="AF3" s="343"/>
      <c r="AG3" s="345"/>
      <c r="AH3" s="345"/>
      <c r="AI3" s="346"/>
      <c r="AJ3" s="346"/>
      <c r="AK3" s="346"/>
      <c r="AL3" s="346"/>
      <c r="AM3" s="346"/>
      <c r="AN3" s="346"/>
      <c r="AO3" s="346"/>
      <c r="AP3" s="346"/>
      <c r="AQ3" s="346"/>
      <c r="AR3" s="346"/>
      <c r="AS3" s="346"/>
      <c r="AT3" s="346"/>
      <c r="AU3" s="344"/>
      <c r="AV3" s="344"/>
      <c r="AW3" s="344"/>
      <c r="AX3" s="344"/>
      <c r="AY3" s="344"/>
      <c r="AZ3" s="344"/>
      <c r="BA3" s="344"/>
      <c r="BB3" s="344"/>
    </row>
    <row r="4" spans="1:54" s="4" customFormat="1" ht="12">
      <c r="A4" s="508" t="s">
        <v>68</v>
      </c>
      <c r="B4" s="506" t="s">
        <v>116</v>
      </c>
      <c r="C4" s="506"/>
      <c r="D4" s="506"/>
      <c r="E4" s="506"/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  <c r="U4" s="506"/>
      <c r="V4" s="506"/>
      <c r="W4" s="506"/>
      <c r="X4" s="506"/>
      <c r="Y4" s="506"/>
      <c r="Z4" s="506"/>
      <c r="AA4" s="506"/>
      <c r="AB4" s="506"/>
      <c r="AC4" s="506"/>
      <c r="AD4" s="506"/>
      <c r="AE4" s="506"/>
      <c r="AF4" s="506"/>
      <c r="AG4" s="506"/>
      <c r="AH4" s="506"/>
      <c r="AI4" s="506"/>
      <c r="AJ4" s="506"/>
      <c r="AK4" s="506"/>
      <c r="AL4" s="506"/>
      <c r="AM4" s="506"/>
      <c r="AN4" s="506"/>
      <c r="AO4" s="506"/>
      <c r="AP4" s="506"/>
      <c r="AQ4" s="506"/>
      <c r="AR4" s="506"/>
      <c r="AS4" s="506"/>
      <c r="AT4" s="506"/>
      <c r="AU4" s="506"/>
      <c r="AV4" s="506"/>
      <c r="AW4" s="506"/>
      <c r="AX4" s="506"/>
      <c r="AY4" s="506"/>
      <c r="AZ4" s="506"/>
      <c r="BA4" s="506"/>
      <c r="BB4" s="506"/>
    </row>
    <row r="5" spans="1:54" s="4" customFormat="1" ht="6.6" customHeight="1">
      <c r="A5" s="508"/>
      <c r="B5" s="347"/>
      <c r="C5" s="350"/>
      <c r="D5" s="347"/>
      <c r="E5" s="350"/>
      <c r="F5" s="350"/>
      <c r="G5" s="350"/>
      <c r="H5" s="347"/>
      <c r="I5" s="350"/>
      <c r="J5" s="347"/>
      <c r="K5" s="350"/>
      <c r="L5" s="350"/>
      <c r="M5" s="350"/>
      <c r="N5" s="350"/>
      <c r="O5" s="350"/>
      <c r="P5" s="350"/>
      <c r="Q5" s="350"/>
      <c r="R5" s="350"/>
      <c r="S5" s="350"/>
      <c r="T5" s="350"/>
      <c r="U5" s="350"/>
      <c r="V5" s="350"/>
      <c r="W5" s="350"/>
      <c r="X5" s="350"/>
      <c r="Y5" s="350"/>
      <c r="Z5" s="350"/>
      <c r="AA5" s="350"/>
      <c r="AB5" s="350"/>
      <c r="AC5" s="347"/>
      <c r="AD5" s="347"/>
      <c r="AE5" s="347"/>
      <c r="AF5" s="347"/>
      <c r="AG5" s="347"/>
      <c r="AH5" s="347"/>
      <c r="AI5" s="351"/>
      <c r="AJ5" s="351"/>
      <c r="AK5" s="351"/>
      <c r="AL5" s="351"/>
      <c r="AM5" s="351"/>
      <c r="AN5" s="351"/>
      <c r="AO5" s="351"/>
      <c r="AP5" s="352"/>
      <c r="AQ5" s="351"/>
      <c r="AR5" s="352"/>
      <c r="AS5" s="351"/>
      <c r="AT5" s="352"/>
      <c r="AU5" s="350"/>
      <c r="AV5" s="350"/>
      <c r="AW5" s="350"/>
      <c r="AX5" s="350"/>
      <c r="AY5" s="455"/>
      <c r="AZ5" s="455"/>
      <c r="BA5" s="455"/>
      <c r="BB5" s="455"/>
    </row>
    <row r="6" spans="1:54" s="4" customFormat="1" ht="6.6" customHeight="1">
      <c r="A6" s="508"/>
      <c r="B6" s="353"/>
      <c r="C6" s="356"/>
      <c r="D6" s="353"/>
      <c r="E6" s="356"/>
      <c r="F6" s="356"/>
      <c r="G6" s="356"/>
      <c r="H6" s="353"/>
      <c r="I6" s="356"/>
      <c r="J6" s="353"/>
      <c r="K6" s="356"/>
      <c r="L6" s="356"/>
      <c r="M6" s="356"/>
      <c r="N6" s="356"/>
      <c r="O6" s="356"/>
      <c r="P6" s="356"/>
      <c r="Q6" s="356"/>
      <c r="R6" s="356"/>
      <c r="S6" s="356"/>
      <c r="T6" s="356"/>
      <c r="U6" s="356"/>
      <c r="V6" s="356"/>
      <c r="W6" s="356"/>
      <c r="X6" s="356"/>
      <c r="Y6" s="356"/>
      <c r="Z6" s="356"/>
      <c r="AA6" s="356"/>
      <c r="AB6" s="356"/>
      <c r="AC6" s="353"/>
      <c r="AD6" s="353"/>
      <c r="AE6" s="353"/>
      <c r="AF6" s="353"/>
      <c r="AG6" s="353"/>
      <c r="AH6" s="353"/>
      <c r="AI6" s="357"/>
      <c r="AJ6" s="357"/>
      <c r="AK6" s="357"/>
      <c r="AL6" s="357"/>
      <c r="AM6" s="357"/>
      <c r="AN6" s="357"/>
      <c r="AO6" s="357"/>
      <c r="AP6" s="358"/>
      <c r="AQ6" s="357"/>
      <c r="AR6" s="358"/>
      <c r="AS6" s="357"/>
      <c r="AT6" s="358"/>
      <c r="AU6" s="356"/>
      <c r="AV6" s="356"/>
      <c r="AW6" s="356"/>
      <c r="AX6" s="356"/>
      <c r="AY6" s="453"/>
      <c r="AZ6" s="453"/>
      <c r="BA6" s="453"/>
      <c r="BB6" s="453"/>
    </row>
    <row r="7" spans="1:54" s="4" customFormat="1" ht="12" customHeight="1">
      <c r="A7" s="508"/>
      <c r="B7" s="501" t="s">
        <v>105</v>
      </c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  <c r="AB7" s="451"/>
      <c r="AC7" s="501" t="s">
        <v>106</v>
      </c>
      <c r="AD7" s="501"/>
      <c r="AE7" s="501"/>
      <c r="AF7" s="501"/>
      <c r="AG7" s="501"/>
      <c r="AH7" s="501"/>
      <c r="AI7" s="501"/>
      <c r="AJ7" s="501"/>
      <c r="AK7" s="501"/>
      <c r="AL7" s="501"/>
      <c r="AM7" s="501"/>
      <c r="AN7" s="501"/>
      <c r="AO7" s="501"/>
      <c r="AP7" s="501"/>
      <c r="AQ7" s="501"/>
      <c r="AR7" s="501"/>
      <c r="AS7" s="501"/>
      <c r="AT7" s="501"/>
      <c r="AU7" s="501"/>
      <c r="AV7" s="501"/>
      <c r="AW7" s="501"/>
      <c r="AX7" s="501"/>
      <c r="AY7" s="501"/>
      <c r="AZ7" s="501"/>
      <c r="BA7" s="501"/>
      <c r="BB7" s="501"/>
    </row>
    <row r="8" spans="1:54" s="4" customFormat="1" ht="6.6" customHeight="1">
      <c r="A8" s="508"/>
      <c r="B8" s="352"/>
      <c r="C8" s="359"/>
      <c r="D8" s="352"/>
      <c r="E8" s="360"/>
      <c r="F8" s="361"/>
      <c r="G8" s="360"/>
      <c r="H8" s="351"/>
      <c r="I8" s="360"/>
      <c r="J8" s="351"/>
      <c r="K8" s="360"/>
      <c r="L8" s="362"/>
      <c r="M8" s="362"/>
      <c r="N8" s="362"/>
      <c r="O8" s="362"/>
      <c r="P8" s="362"/>
      <c r="Q8" s="362"/>
      <c r="R8" s="362"/>
      <c r="S8" s="362"/>
      <c r="T8" s="360"/>
      <c r="U8" s="360"/>
      <c r="V8" s="360"/>
      <c r="W8" s="360"/>
      <c r="X8" s="360"/>
      <c r="Y8" s="360"/>
      <c r="Z8" s="360"/>
      <c r="AA8" s="360"/>
      <c r="AB8" s="362"/>
      <c r="AC8" s="352"/>
      <c r="AD8" s="352"/>
      <c r="AE8" s="352"/>
      <c r="AF8" s="352"/>
      <c r="AG8" s="352"/>
      <c r="AH8" s="352"/>
      <c r="AI8" s="352"/>
      <c r="AJ8" s="352"/>
      <c r="AK8" s="352"/>
      <c r="AL8" s="352"/>
      <c r="AM8" s="352"/>
      <c r="AN8" s="352"/>
      <c r="AO8" s="352"/>
      <c r="AP8" s="352"/>
      <c r="AQ8" s="352"/>
      <c r="AR8" s="352"/>
      <c r="AS8" s="352"/>
      <c r="AT8" s="352"/>
      <c r="AU8" s="360"/>
      <c r="AV8" s="360"/>
      <c r="AW8" s="360"/>
      <c r="AX8" s="360"/>
      <c r="AY8" s="455"/>
      <c r="AZ8" s="455"/>
      <c r="BA8" s="455"/>
      <c r="BB8" s="455"/>
    </row>
    <row r="9" spans="1:54" s="4" customFormat="1" ht="6.6" customHeight="1">
      <c r="A9" s="508"/>
      <c r="B9" s="363"/>
      <c r="C9" s="364"/>
      <c r="D9" s="363"/>
      <c r="E9" s="362"/>
      <c r="F9" s="365"/>
      <c r="G9" s="362"/>
      <c r="H9" s="363"/>
      <c r="I9" s="362"/>
      <c r="J9" s="363"/>
      <c r="K9" s="366"/>
      <c r="L9" s="367"/>
      <c r="M9" s="368"/>
      <c r="N9" s="368"/>
      <c r="O9" s="368"/>
      <c r="P9" s="368"/>
      <c r="Q9" s="368"/>
      <c r="R9" s="368"/>
      <c r="S9" s="368"/>
      <c r="T9" s="366"/>
      <c r="U9" s="366"/>
      <c r="V9" s="366"/>
      <c r="W9" s="366"/>
      <c r="X9" s="366"/>
      <c r="Y9" s="366"/>
      <c r="Z9" s="366"/>
      <c r="AA9" s="366"/>
      <c r="AB9" s="366"/>
      <c r="AC9" s="363"/>
      <c r="AD9" s="363"/>
      <c r="AE9" s="363"/>
      <c r="AF9" s="363"/>
      <c r="AG9" s="363"/>
      <c r="AH9" s="363"/>
      <c r="AI9" s="363"/>
      <c r="AJ9" s="363"/>
      <c r="AK9" s="363"/>
      <c r="AL9" s="363"/>
      <c r="AM9" s="363"/>
      <c r="AN9" s="363"/>
      <c r="AO9" s="363"/>
      <c r="AP9" s="358"/>
      <c r="AQ9" s="363"/>
      <c r="AR9" s="358"/>
      <c r="AS9" s="363"/>
      <c r="AT9" s="358"/>
      <c r="AU9" s="366"/>
      <c r="AV9" s="366"/>
      <c r="AW9" s="366"/>
      <c r="AX9" s="366"/>
      <c r="AY9" s="366"/>
      <c r="AZ9" s="366"/>
      <c r="BA9" s="366"/>
      <c r="BB9" s="366"/>
    </row>
    <row r="10" spans="1:54" s="4" customFormat="1" ht="12">
      <c r="A10" s="508"/>
      <c r="B10" s="503">
        <v>2004</v>
      </c>
      <c r="C10" s="503"/>
      <c r="D10" s="503">
        <v>2005</v>
      </c>
      <c r="E10" s="503"/>
      <c r="F10" s="503">
        <v>2006</v>
      </c>
      <c r="G10" s="503"/>
      <c r="H10" s="503">
        <v>2007</v>
      </c>
      <c r="I10" s="503"/>
      <c r="J10" s="503">
        <v>2008</v>
      </c>
      <c r="K10" s="503"/>
      <c r="L10" s="503">
        <v>2009</v>
      </c>
      <c r="M10" s="503"/>
      <c r="N10" s="503">
        <v>2010</v>
      </c>
      <c r="O10" s="503"/>
      <c r="P10" s="503">
        <v>2011</v>
      </c>
      <c r="Q10" s="503"/>
      <c r="R10" s="503">
        <v>2012</v>
      </c>
      <c r="S10" s="503"/>
      <c r="T10" s="438">
        <v>2013</v>
      </c>
      <c r="U10" s="438"/>
      <c r="V10" s="503">
        <v>2014</v>
      </c>
      <c r="W10" s="503"/>
      <c r="X10" s="503">
        <v>2015</v>
      </c>
      <c r="Y10" s="503"/>
      <c r="Z10" s="503">
        <v>2016</v>
      </c>
      <c r="AA10" s="503"/>
      <c r="AB10" s="450"/>
      <c r="AC10" s="503">
        <v>2004</v>
      </c>
      <c r="AD10" s="503"/>
      <c r="AE10" s="503">
        <v>2005</v>
      </c>
      <c r="AF10" s="503"/>
      <c r="AG10" s="503">
        <v>2006</v>
      </c>
      <c r="AH10" s="503"/>
      <c r="AI10" s="503">
        <v>2007</v>
      </c>
      <c r="AJ10" s="503"/>
      <c r="AK10" s="503">
        <v>2008</v>
      </c>
      <c r="AL10" s="503"/>
      <c r="AM10" s="503">
        <v>2009</v>
      </c>
      <c r="AN10" s="503"/>
      <c r="AO10" s="503">
        <v>2010</v>
      </c>
      <c r="AP10" s="503"/>
      <c r="AQ10" s="503">
        <v>2011</v>
      </c>
      <c r="AR10" s="503"/>
      <c r="AS10" s="503">
        <v>2012</v>
      </c>
      <c r="AT10" s="503"/>
      <c r="AU10" s="438">
        <v>2013</v>
      </c>
      <c r="AV10" s="438"/>
      <c r="AW10" s="503">
        <v>2014</v>
      </c>
      <c r="AX10" s="503"/>
      <c r="AY10" s="503">
        <v>2015</v>
      </c>
      <c r="AZ10" s="503"/>
      <c r="BA10" s="503">
        <v>2016</v>
      </c>
      <c r="BB10" s="503"/>
    </row>
    <row r="11" spans="1:54" s="4" customFormat="1" ht="6.6" customHeight="1">
      <c r="A11" s="370"/>
      <c r="B11" s="371"/>
      <c r="C11" s="361"/>
      <c r="D11" s="371"/>
      <c r="E11" s="361"/>
      <c r="F11" s="361"/>
      <c r="G11" s="361"/>
      <c r="H11" s="371"/>
      <c r="I11" s="361"/>
      <c r="J11" s="37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1"/>
      <c r="AC11" s="371"/>
      <c r="AD11" s="371"/>
      <c r="AE11" s="371"/>
      <c r="AF11" s="371"/>
      <c r="AG11" s="371"/>
      <c r="AH11" s="371"/>
      <c r="AI11" s="371"/>
      <c r="AJ11" s="371"/>
      <c r="AK11" s="371"/>
      <c r="AL11" s="371"/>
      <c r="AM11" s="371"/>
      <c r="AN11" s="371"/>
      <c r="AO11" s="371"/>
      <c r="AP11" s="352"/>
      <c r="AQ11" s="371"/>
      <c r="AR11" s="352"/>
      <c r="AS11" s="371"/>
      <c r="AT11" s="352"/>
      <c r="AU11" s="361"/>
      <c r="AV11" s="361"/>
      <c r="AW11" s="361"/>
      <c r="AX11" s="361"/>
      <c r="AY11" s="361"/>
      <c r="AZ11" s="361"/>
      <c r="BA11" s="361"/>
      <c r="BB11" s="361"/>
    </row>
    <row r="12" spans="1:54" s="22" customFormat="1" ht="6.6" customHeight="1">
      <c r="A12" s="112"/>
      <c r="B12" s="113"/>
      <c r="C12" s="140"/>
      <c r="D12" s="263"/>
      <c r="E12" s="140"/>
      <c r="F12" s="140"/>
      <c r="G12" s="140"/>
      <c r="H12" s="113"/>
      <c r="I12" s="140"/>
      <c r="J12" s="113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13"/>
      <c r="AD12" s="113"/>
      <c r="AE12" s="113"/>
      <c r="AF12" s="113"/>
      <c r="AG12" s="113"/>
      <c r="AH12" s="113"/>
      <c r="AI12" s="28"/>
      <c r="AJ12" s="28"/>
      <c r="AK12" s="28"/>
      <c r="AL12" s="28"/>
      <c r="AM12" s="28"/>
      <c r="AN12" s="28"/>
      <c r="AO12" s="28"/>
      <c r="AQ12" s="28"/>
      <c r="AS12" s="28"/>
      <c r="AU12" s="140"/>
      <c r="AV12" s="140"/>
      <c r="AW12" s="140"/>
      <c r="AX12" s="140"/>
    </row>
    <row r="13" spans="1:54" s="38" customFormat="1" ht="12">
      <c r="A13" s="379" t="s">
        <v>107</v>
      </c>
      <c r="B13" s="413">
        <v>244535</v>
      </c>
      <c r="C13" s="373"/>
      <c r="D13" s="413">
        <v>169291</v>
      </c>
      <c r="E13" s="389"/>
      <c r="F13" s="413">
        <v>164835.33178126684</v>
      </c>
      <c r="G13" s="389"/>
      <c r="H13" s="413">
        <v>201652.35429278863</v>
      </c>
      <c r="I13" s="389"/>
      <c r="J13" s="413">
        <v>289977.87092660309</v>
      </c>
      <c r="K13" s="389"/>
      <c r="L13" s="413">
        <v>356317.41949626186</v>
      </c>
      <c r="M13" s="389"/>
      <c r="N13" s="413">
        <v>311064.17138931033</v>
      </c>
      <c r="O13" s="389"/>
      <c r="P13" s="413">
        <v>412911.86012383958</v>
      </c>
      <c r="Q13" s="389"/>
      <c r="R13" s="413">
        <v>397214</v>
      </c>
      <c r="S13" s="389"/>
      <c r="T13" s="413">
        <f>T15</f>
        <v>504744.76167452574</v>
      </c>
      <c r="U13" s="413"/>
      <c r="V13" s="413">
        <f t="shared" ref="V13:Z13" si="0">V15</f>
        <v>601812.32797709398</v>
      </c>
      <c r="W13" s="413"/>
      <c r="X13" s="413">
        <f t="shared" si="0"/>
        <v>583673.32999999996</v>
      </c>
      <c r="Y13" s="413"/>
      <c r="Z13" s="413">
        <f t="shared" si="0"/>
        <v>525327.69117999997</v>
      </c>
      <c r="AA13" s="389"/>
      <c r="AB13" s="389"/>
      <c r="AC13" s="376"/>
      <c r="AD13" s="376"/>
      <c r="AE13" s="376"/>
      <c r="AF13" s="377"/>
      <c r="AG13" s="377"/>
      <c r="AH13" s="377"/>
      <c r="AI13" s="377"/>
      <c r="AJ13" s="377"/>
      <c r="AK13" s="377"/>
      <c r="AL13" s="377"/>
      <c r="AM13" s="377"/>
      <c r="AN13" s="377"/>
      <c r="AO13" s="377"/>
      <c r="AP13" s="378"/>
      <c r="AQ13" s="377"/>
      <c r="AR13" s="378"/>
      <c r="AS13" s="377"/>
      <c r="AT13" s="378"/>
      <c r="AU13" s="389"/>
      <c r="AV13" s="389"/>
      <c r="AW13" s="389"/>
      <c r="AX13" s="389"/>
      <c r="AY13" s="383"/>
      <c r="AZ13" s="383"/>
      <c r="BA13" s="383"/>
      <c r="BB13" s="383"/>
    </row>
    <row r="14" spans="1:54" s="4" customFormat="1" ht="6.6" customHeight="1">
      <c r="B14" s="207"/>
      <c r="C14" s="165"/>
      <c r="D14" s="207"/>
      <c r="E14" s="165"/>
      <c r="F14" s="202"/>
      <c r="G14" s="174"/>
      <c r="H14" s="202"/>
      <c r="I14" s="174"/>
      <c r="J14" s="211"/>
      <c r="K14" s="174"/>
      <c r="L14" s="211"/>
      <c r="M14" s="174"/>
      <c r="N14" s="211"/>
      <c r="O14" s="174"/>
      <c r="P14" s="211"/>
      <c r="Q14" s="174"/>
      <c r="R14" s="211"/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62"/>
      <c r="AD14" s="62"/>
      <c r="AE14" s="62"/>
      <c r="AF14" s="62"/>
      <c r="AG14" s="16"/>
      <c r="AH14" s="16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174"/>
      <c r="AV14" s="174"/>
      <c r="AW14" s="174"/>
      <c r="AX14" s="174"/>
    </row>
    <row r="15" spans="1:54" s="38" customFormat="1" ht="12">
      <c r="A15" s="45" t="s">
        <v>0</v>
      </c>
      <c r="B15" s="201">
        <v>244535</v>
      </c>
      <c r="C15" s="182"/>
      <c r="D15" s="201">
        <v>169291</v>
      </c>
      <c r="E15" s="175"/>
      <c r="F15" s="204">
        <v>164835.33178126684</v>
      </c>
      <c r="G15" s="175"/>
      <c r="H15" s="204">
        <v>201652.35429278863</v>
      </c>
      <c r="I15" s="175"/>
      <c r="J15" s="209">
        <v>289977.87092660309</v>
      </c>
      <c r="K15" s="175"/>
      <c r="L15" s="209">
        <v>356317.41949626186</v>
      </c>
      <c r="M15" s="175"/>
      <c r="N15" s="209">
        <v>311064.17138931033</v>
      </c>
      <c r="O15" s="175"/>
      <c r="P15" s="209">
        <v>412911.86012383958</v>
      </c>
      <c r="Q15" s="175"/>
      <c r="R15" s="209">
        <v>397214</v>
      </c>
      <c r="S15" s="175"/>
      <c r="T15" s="209">
        <f>SUM(T16:T17)</f>
        <v>504744.76167452574</v>
      </c>
      <c r="U15" s="209"/>
      <c r="V15" s="209">
        <f t="shared" ref="V15" si="1">SUM(V16:V17)</f>
        <v>601812.32797709398</v>
      </c>
      <c r="W15" s="209"/>
      <c r="X15" s="209">
        <f>SUM(X16:X17)</f>
        <v>583673.32999999996</v>
      </c>
      <c r="Y15" s="209"/>
      <c r="Z15" s="209">
        <f t="shared" ref="Z15" si="2">SUM(Z16:Z17)</f>
        <v>525327.69117999997</v>
      </c>
      <c r="AA15" s="175"/>
      <c r="AB15" s="175"/>
      <c r="AC15" s="214">
        <v>100</v>
      </c>
      <c r="AD15" s="214"/>
      <c r="AE15" s="214">
        <v>100</v>
      </c>
      <c r="AF15" s="214"/>
      <c r="AG15" s="214">
        <v>99.999999999999986</v>
      </c>
      <c r="AH15" s="214"/>
      <c r="AI15" s="214">
        <v>100</v>
      </c>
      <c r="AJ15" s="214"/>
      <c r="AK15" s="214">
        <v>100</v>
      </c>
      <c r="AL15" s="214"/>
      <c r="AM15" s="214">
        <v>100</v>
      </c>
      <c r="AN15" s="214"/>
      <c r="AO15" s="214">
        <v>100</v>
      </c>
      <c r="AP15" s="67"/>
      <c r="AQ15" s="214">
        <v>100</v>
      </c>
      <c r="AR15" s="67"/>
      <c r="AS15" s="214">
        <v>100</v>
      </c>
      <c r="AT15" s="67"/>
      <c r="AU15" s="214">
        <f>SUM(AU16:AU17)</f>
        <v>100.00000000000001</v>
      </c>
      <c r="AV15" s="214"/>
      <c r="AW15" s="214">
        <f t="shared" ref="AW15" si="3">SUM(AW16:AW17)</f>
        <v>100</v>
      </c>
      <c r="AX15" s="214"/>
      <c r="AY15" s="214">
        <f>SUM(AY16:AY17)</f>
        <v>100.00000000000001</v>
      </c>
      <c r="AZ15" s="214"/>
      <c r="BA15" s="214">
        <f t="shared" ref="BA15" si="4">SUM(BA16:BA17)</f>
        <v>100</v>
      </c>
    </row>
    <row r="16" spans="1:54" s="4" customFormat="1" ht="12">
      <c r="A16" s="76" t="s">
        <v>82</v>
      </c>
      <c r="B16" s="197">
        <v>223223</v>
      </c>
      <c r="C16" s="140"/>
      <c r="D16" s="197">
        <v>153703</v>
      </c>
      <c r="E16" s="174"/>
      <c r="F16" s="200">
        <v>146307.49684416913</v>
      </c>
      <c r="G16" s="174"/>
      <c r="H16" s="200">
        <v>169560.76437419275</v>
      </c>
      <c r="I16" s="174"/>
      <c r="J16" s="200">
        <v>240447.58750213272</v>
      </c>
      <c r="K16" s="174"/>
      <c r="L16" s="200">
        <v>292293.06754425674</v>
      </c>
      <c r="M16" s="174"/>
      <c r="N16" s="200">
        <v>268476.97689063073</v>
      </c>
      <c r="O16" s="174"/>
      <c r="P16" s="200">
        <v>368444.61981787515</v>
      </c>
      <c r="Q16" s="174"/>
      <c r="R16" s="200">
        <v>366239</v>
      </c>
      <c r="S16" s="174"/>
      <c r="T16" s="200">
        <v>467941.38472084759</v>
      </c>
      <c r="U16" s="174"/>
      <c r="V16" s="200">
        <v>572001.64372121717</v>
      </c>
      <c r="W16" s="174"/>
      <c r="X16" s="200">
        <v>563114.5</v>
      </c>
      <c r="Y16" s="174"/>
      <c r="Z16" s="200">
        <v>504194.60389999999</v>
      </c>
      <c r="AA16" s="174"/>
      <c r="AB16" s="174"/>
      <c r="AC16" s="217">
        <v>91.284683174187748</v>
      </c>
      <c r="AD16" s="217"/>
      <c r="AE16" s="217">
        <v>90.792186235535269</v>
      </c>
      <c r="AF16" s="227"/>
      <c r="AG16" s="217">
        <v>88.759791522315268</v>
      </c>
      <c r="AH16" s="217"/>
      <c r="AI16" s="220">
        <v>84.085685470351322</v>
      </c>
      <c r="AJ16" s="220"/>
      <c r="AK16" s="220">
        <v>82.919288542191183</v>
      </c>
      <c r="AL16" s="220"/>
      <c r="AM16" s="220">
        <v>82.031652552233197</v>
      </c>
      <c r="AN16" s="220"/>
      <c r="AO16" s="220">
        <v>86.309193274020657</v>
      </c>
      <c r="AP16" s="36"/>
      <c r="AQ16" s="220">
        <v>89.230815435374538</v>
      </c>
      <c r="AR16" s="36"/>
      <c r="AS16" s="217">
        <v>92.201936487636388</v>
      </c>
      <c r="AT16" s="36"/>
      <c r="AU16" s="217">
        <f>T16/$T$15*100</f>
        <v>92.708517304552032</v>
      </c>
      <c r="AV16" s="217"/>
      <c r="AW16" s="217">
        <f>V16/SUM($V$16:$V$17)*100</f>
        <v>95.046514856868896</v>
      </c>
      <c r="AX16" s="217"/>
      <c r="AY16" s="217">
        <f>X16/SUM($X$16:$X$17)*100</f>
        <v>96.477682130859066</v>
      </c>
      <c r="AZ16" s="217"/>
      <c r="BA16" s="217">
        <f>Z16/SUM($Z$16:$Z$17)*100</f>
        <v>95.977160992117035</v>
      </c>
    </row>
    <row r="17" spans="1:54" s="4" customFormat="1" ht="12">
      <c r="A17" s="76" t="s">
        <v>83</v>
      </c>
      <c r="B17" s="197">
        <v>21312</v>
      </c>
      <c r="C17" s="140"/>
      <c r="D17" s="197">
        <v>15588</v>
      </c>
      <c r="E17" s="174"/>
      <c r="F17" s="200">
        <v>18527.834937097694</v>
      </c>
      <c r="G17" s="174"/>
      <c r="H17" s="200">
        <v>32091.589918595877</v>
      </c>
      <c r="I17" s="174"/>
      <c r="J17" s="200">
        <v>49530.283424470363</v>
      </c>
      <c r="K17" s="174"/>
      <c r="L17" s="200">
        <v>64024.35195200512</v>
      </c>
      <c r="M17" s="174"/>
      <c r="N17" s="200">
        <v>42587.194498679593</v>
      </c>
      <c r="O17" s="174"/>
      <c r="P17" s="200">
        <v>44467.240305964398</v>
      </c>
      <c r="Q17" s="174"/>
      <c r="R17" s="200">
        <v>30975</v>
      </c>
      <c r="S17" s="174"/>
      <c r="T17" s="200">
        <v>36803.376953678169</v>
      </c>
      <c r="U17" s="174"/>
      <c r="V17" s="200">
        <v>29810.684255876782</v>
      </c>
      <c r="W17" s="174"/>
      <c r="X17" s="200">
        <v>20558.830000000002</v>
      </c>
      <c r="Y17" s="174"/>
      <c r="Z17" s="200">
        <v>21133.08728</v>
      </c>
      <c r="AA17" s="174"/>
      <c r="AB17" s="174"/>
      <c r="AC17" s="217">
        <v>8.7153168258122555</v>
      </c>
      <c r="AD17" s="217"/>
      <c r="AE17" s="217">
        <v>9.2078137644647384</v>
      </c>
      <c r="AF17" s="227"/>
      <c r="AG17" s="217">
        <v>11.240208477684723</v>
      </c>
      <c r="AH17" s="217"/>
      <c r="AI17" s="220">
        <v>15.914314529648671</v>
      </c>
      <c r="AJ17" s="220"/>
      <c r="AK17" s="220">
        <v>17.080711457808821</v>
      </c>
      <c r="AL17" s="220"/>
      <c r="AM17" s="220">
        <v>17.96834744776681</v>
      </c>
      <c r="AN17" s="220"/>
      <c r="AO17" s="220">
        <v>13.690806725979337</v>
      </c>
      <c r="AP17" s="62"/>
      <c r="AQ17" s="220">
        <v>10.769184564625458</v>
      </c>
      <c r="AR17" s="62"/>
      <c r="AS17" s="217">
        <v>7.7980635123636119</v>
      </c>
      <c r="AT17" s="62"/>
      <c r="AU17" s="217">
        <f>T17/$T$15*100</f>
        <v>7.2914826954479759</v>
      </c>
      <c r="AV17" s="174"/>
      <c r="AW17" s="217">
        <f>V17/SUM($V$16:$V$17)*100</f>
        <v>4.953485143131104</v>
      </c>
      <c r="AX17" s="217"/>
      <c r="AY17" s="217">
        <f>X17/SUM($X$16:$X$17)*100</f>
        <v>3.5223178691409465</v>
      </c>
      <c r="AZ17" s="217"/>
      <c r="BA17" s="217">
        <f>Z17/SUM($Z$16:$Z$17)*100</f>
        <v>4.0228390078829657</v>
      </c>
    </row>
    <row r="18" spans="1:54" s="4" customFormat="1" ht="6.6" customHeight="1">
      <c r="A18" s="22"/>
      <c r="B18" s="197"/>
      <c r="C18" s="150"/>
      <c r="D18" s="200"/>
      <c r="E18" s="150"/>
      <c r="F18" s="197"/>
      <c r="G18" s="150"/>
      <c r="H18" s="197"/>
      <c r="I18" s="150"/>
      <c r="J18" s="200"/>
      <c r="K18" s="150"/>
      <c r="L18" s="200"/>
      <c r="M18" s="150"/>
      <c r="N18" s="200"/>
      <c r="O18" s="150"/>
      <c r="P18" s="200"/>
      <c r="Q18" s="150"/>
      <c r="R18" s="20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217"/>
      <c r="AD18" s="217"/>
      <c r="AE18" s="220"/>
      <c r="AF18" s="217"/>
      <c r="AG18" s="220"/>
      <c r="AH18" s="220"/>
      <c r="AI18" s="218"/>
      <c r="AJ18" s="218"/>
      <c r="AK18" s="218"/>
      <c r="AL18" s="218"/>
      <c r="AM18" s="218"/>
      <c r="AN18" s="218"/>
      <c r="AO18" s="218"/>
      <c r="AP18" s="62"/>
      <c r="AQ18" s="218"/>
      <c r="AR18" s="62"/>
      <c r="AS18" s="218"/>
      <c r="AT18" s="62"/>
      <c r="AU18" s="150"/>
      <c r="AV18" s="150"/>
      <c r="AW18" s="150"/>
      <c r="AX18" s="150"/>
    </row>
    <row r="19" spans="1:54" s="38" customFormat="1" ht="12">
      <c r="A19" s="34" t="s">
        <v>51</v>
      </c>
      <c r="B19" s="201">
        <v>244535</v>
      </c>
      <c r="C19" s="182"/>
      <c r="D19" s="201">
        <v>169291</v>
      </c>
      <c r="E19" s="175"/>
      <c r="F19" s="204">
        <v>164835.33178126693</v>
      </c>
      <c r="G19" s="175"/>
      <c r="H19" s="204">
        <v>201652.35429278828</v>
      </c>
      <c r="I19" s="175"/>
      <c r="J19" s="201">
        <v>289977.8709266035</v>
      </c>
      <c r="K19" s="175"/>
      <c r="L19" s="201">
        <v>356317.41949626117</v>
      </c>
      <c r="M19" s="175"/>
      <c r="N19" s="201">
        <v>311064.17138931056</v>
      </c>
      <c r="O19" s="175"/>
      <c r="P19" s="201">
        <v>412911.86012383859</v>
      </c>
      <c r="Q19" s="175"/>
      <c r="R19" s="201">
        <v>397214</v>
      </c>
      <c r="S19" s="175"/>
      <c r="T19" s="201">
        <f>SUM(T20:T26)</f>
        <v>504744.7616745226</v>
      </c>
      <c r="U19" s="201"/>
      <c r="V19" s="201">
        <f t="shared" ref="V19:Z19" si="5">SUM(V20:V26)</f>
        <v>601812.32797710283</v>
      </c>
      <c r="W19" s="201"/>
      <c r="X19" s="201">
        <f t="shared" si="5"/>
        <v>583673.39</v>
      </c>
      <c r="Y19" s="201"/>
      <c r="Z19" s="201">
        <f t="shared" si="5"/>
        <v>525327.69120417</v>
      </c>
      <c r="AA19" s="175"/>
      <c r="AB19" s="175"/>
      <c r="AC19" s="214">
        <v>100</v>
      </c>
      <c r="AD19" s="214"/>
      <c r="AE19" s="214">
        <v>99.999999999999986</v>
      </c>
      <c r="AF19" s="214"/>
      <c r="AG19" s="214">
        <v>100.00000000000006</v>
      </c>
      <c r="AH19" s="214"/>
      <c r="AI19" s="214">
        <v>99.999999999999815</v>
      </c>
      <c r="AJ19" s="214"/>
      <c r="AK19" s="214">
        <v>100.00000000000016</v>
      </c>
      <c r="AL19" s="214"/>
      <c r="AM19" s="214">
        <v>99.999999999999801</v>
      </c>
      <c r="AN19" s="214"/>
      <c r="AO19" s="214">
        <v>100.00000000000009</v>
      </c>
      <c r="AP19" s="67"/>
      <c r="AQ19" s="214">
        <v>99.999999999999773</v>
      </c>
      <c r="AR19" s="67"/>
      <c r="AS19" s="214">
        <v>99.999999999999986</v>
      </c>
      <c r="AT19" s="67"/>
      <c r="AU19" s="214">
        <f>SUM(AU20:AU25)</f>
        <v>100</v>
      </c>
      <c r="AV19" s="214"/>
      <c r="AW19" s="214">
        <f t="shared" ref="AW19" si="6">SUM(AW20:AW25)</f>
        <v>99.999999999999986</v>
      </c>
      <c r="AX19" s="214"/>
      <c r="AY19" s="214">
        <f>SUM(AY20:AY25)</f>
        <v>100</v>
      </c>
      <c r="AZ19" s="214"/>
      <c r="BA19" s="214">
        <f t="shared" ref="BA19" si="7">SUM(BA20:BA25)</f>
        <v>100</v>
      </c>
    </row>
    <row r="20" spans="1:54" s="4" customFormat="1" ht="12">
      <c r="A20" s="330" t="s">
        <v>55</v>
      </c>
      <c r="B20" s="197">
        <v>57569</v>
      </c>
      <c r="C20" s="150"/>
      <c r="D20" s="197">
        <v>36876</v>
      </c>
      <c r="E20" s="174"/>
      <c r="F20" s="200">
        <v>38340.436589487101</v>
      </c>
      <c r="G20" s="174"/>
      <c r="H20" s="200">
        <v>34084.823416386338</v>
      </c>
      <c r="I20" s="174"/>
      <c r="J20" s="200">
        <v>37764.415056002101</v>
      </c>
      <c r="K20" s="174"/>
      <c r="L20" s="200">
        <v>47684.708510074008</v>
      </c>
      <c r="M20" s="174"/>
      <c r="N20" s="200">
        <v>54789.367153475221</v>
      </c>
      <c r="O20" s="174"/>
      <c r="P20" s="200">
        <v>72928.379039745792</v>
      </c>
      <c r="Q20" s="174"/>
      <c r="R20" s="200">
        <v>59420</v>
      </c>
      <c r="S20" s="174"/>
      <c r="T20" s="200">
        <v>79365.723378621537</v>
      </c>
      <c r="U20" s="174"/>
      <c r="V20" s="200">
        <v>90504.563359449879</v>
      </c>
      <c r="W20" s="174"/>
      <c r="X20" s="200">
        <v>56680.99</v>
      </c>
      <c r="Y20" s="174"/>
      <c r="Z20" s="200">
        <v>45841.208200000001</v>
      </c>
      <c r="AA20" s="174"/>
      <c r="AB20" s="174"/>
      <c r="AC20" s="217">
        <v>23.561600104774609</v>
      </c>
      <c r="AD20" s="217"/>
      <c r="AE20" s="217">
        <v>21.78261100708248</v>
      </c>
      <c r="AF20" s="227"/>
      <c r="AG20" s="217">
        <v>23.259841306573819</v>
      </c>
      <c r="AH20" s="217"/>
      <c r="AI20" s="220">
        <v>16.902764927255433</v>
      </c>
      <c r="AJ20" s="220"/>
      <c r="AK20" s="220">
        <v>13.023205851994385</v>
      </c>
      <c r="AL20" s="220"/>
      <c r="AM20" s="220">
        <v>13.382648700556798</v>
      </c>
      <c r="AN20" s="220"/>
      <c r="AO20" s="220">
        <v>17.613525501432289</v>
      </c>
      <c r="AP20" s="62"/>
      <c r="AQ20" s="220">
        <v>17.661972464988843</v>
      </c>
      <c r="AR20" s="62"/>
      <c r="AS20" s="217">
        <v>14.964276630091241</v>
      </c>
      <c r="AT20" s="62"/>
      <c r="AU20" s="217">
        <f>T20/($T$19-$T$26)*100</f>
        <v>15.726063755054028</v>
      </c>
      <c r="AV20" s="217"/>
      <c r="AW20" s="217">
        <f>V20/SUM($V$20:$V$25)*100</f>
        <v>15.038668892620841</v>
      </c>
      <c r="AX20" s="217"/>
      <c r="AY20" s="217">
        <f t="shared" ref="AY20:AY25" si="8">X20/SUM($X$20:$X$25)*100</f>
        <v>9.7110800271364077</v>
      </c>
      <c r="AZ20" s="217"/>
      <c r="BA20" s="217">
        <f>Z20/SUM($Z$20:$Z$25)*100</f>
        <v>8.7270581366598154</v>
      </c>
    </row>
    <row r="21" spans="1:54" s="4" customFormat="1" ht="12">
      <c r="A21" s="330" t="s">
        <v>56</v>
      </c>
      <c r="B21" s="197">
        <v>72054</v>
      </c>
      <c r="C21" s="150"/>
      <c r="D21" s="197">
        <v>67422</v>
      </c>
      <c r="E21" s="174"/>
      <c r="F21" s="200">
        <v>58872.819107789837</v>
      </c>
      <c r="G21" s="174"/>
      <c r="H21" s="200">
        <v>86554.931766277383</v>
      </c>
      <c r="I21" s="174"/>
      <c r="J21" s="200">
        <v>118858.80516649352</v>
      </c>
      <c r="K21" s="174"/>
      <c r="L21" s="200">
        <v>125099.26105068059</v>
      </c>
      <c r="M21" s="174"/>
      <c r="N21" s="200">
        <v>118107.69235317178</v>
      </c>
      <c r="O21" s="174"/>
      <c r="P21" s="200">
        <v>168997.50803671876</v>
      </c>
      <c r="Q21" s="174"/>
      <c r="R21" s="200">
        <v>144785</v>
      </c>
      <c r="S21" s="174"/>
      <c r="T21" s="200">
        <v>172447.81157566234</v>
      </c>
      <c r="U21" s="174"/>
      <c r="V21" s="200">
        <v>200726.3188914888</v>
      </c>
      <c r="W21" s="174"/>
      <c r="X21" s="200">
        <v>178227.9</v>
      </c>
      <c r="Y21" s="174"/>
      <c r="Z21" s="200">
        <v>153865.49410000001</v>
      </c>
      <c r="AA21" s="174"/>
      <c r="AB21" s="174"/>
      <c r="AC21" s="217">
        <v>29.489960463955079</v>
      </c>
      <c r="AD21" s="217"/>
      <c r="AE21" s="217">
        <v>39.826098256847672</v>
      </c>
      <c r="AF21" s="227"/>
      <c r="AG21" s="217">
        <v>35.716140751858269</v>
      </c>
      <c r="AH21" s="217"/>
      <c r="AI21" s="220">
        <v>42.922847129572396</v>
      </c>
      <c r="AJ21" s="220"/>
      <c r="AK21" s="220">
        <v>40.98892263285088</v>
      </c>
      <c r="AL21" s="220"/>
      <c r="AM21" s="220">
        <v>35.108937763283564</v>
      </c>
      <c r="AN21" s="220"/>
      <c r="AO21" s="220">
        <v>37.968915489580723</v>
      </c>
      <c r="AP21" s="62"/>
      <c r="AQ21" s="220">
        <v>40.92822811774731</v>
      </c>
      <c r="AR21" s="62"/>
      <c r="AS21" s="217">
        <v>36.462517534294179</v>
      </c>
      <c r="AT21" s="62"/>
      <c r="AU21" s="217">
        <f t="shared" ref="AU21:AU25" si="9">T21/($T$19-$T$26)*100</f>
        <v>34.169981243929691</v>
      </c>
      <c r="AV21" s="174"/>
      <c r="AW21" s="217">
        <f t="shared" ref="AW21:AW25" si="10">V21/SUM($V$20:$V$25)*100</f>
        <v>33.353640256290298</v>
      </c>
      <c r="AX21" s="217"/>
      <c r="AY21" s="217">
        <f t="shared" si="8"/>
        <v>30.53555345396164</v>
      </c>
      <c r="AZ21" s="217"/>
      <c r="BA21" s="217">
        <f t="shared" ref="BA21:BA25" si="11">Z21/SUM($Z$20:$Z$25)*100</f>
        <v>29.292271407379438</v>
      </c>
    </row>
    <row r="22" spans="1:54" s="4" customFormat="1" ht="12">
      <c r="A22" s="330" t="s">
        <v>57</v>
      </c>
      <c r="B22" s="197">
        <v>53315</v>
      </c>
      <c r="C22" s="150"/>
      <c r="D22" s="197">
        <v>29590</v>
      </c>
      <c r="E22" s="174"/>
      <c r="F22" s="200">
        <v>30167.431918002767</v>
      </c>
      <c r="G22" s="174"/>
      <c r="H22" s="200">
        <v>41836.510118201491</v>
      </c>
      <c r="I22" s="174"/>
      <c r="J22" s="200">
        <v>75014.697924241947</v>
      </c>
      <c r="K22" s="174"/>
      <c r="L22" s="200">
        <v>97833.560426180979</v>
      </c>
      <c r="M22" s="174"/>
      <c r="N22" s="200">
        <v>72171.370604551455</v>
      </c>
      <c r="O22" s="174"/>
      <c r="P22" s="200">
        <v>88213.223229658717</v>
      </c>
      <c r="Q22" s="174"/>
      <c r="R22" s="200">
        <v>93829</v>
      </c>
      <c r="S22" s="174"/>
      <c r="T22" s="200">
        <v>115172.98084934987</v>
      </c>
      <c r="U22" s="174"/>
      <c r="V22" s="200">
        <v>160436.0034439076</v>
      </c>
      <c r="W22" s="174"/>
      <c r="X22" s="200">
        <v>176600.9</v>
      </c>
      <c r="Y22" s="174"/>
      <c r="Z22" s="200">
        <v>144729.52549999999</v>
      </c>
      <c r="AA22" s="174"/>
      <c r="AB22" s="174"/>
      <c r="AC22" s="217">
        <v>21.820540735223094</v>
      </c>
      <c r="AD22" s="217"/>
      <c r="AE22" s="217">
        <v>17.4787791436048</v>
      </c>
      <c r="AF22" s="227"/>
      <c r="AG22" s="217">
        <v>18.301556827655336</v>
      </c>
      <c r="AH22" s="217"/>
      <c r="AI22" s="220">
        <v>20.746849331328448</v>
      </c>
      <c r="AJ22" s="220"/>
      <c r="AK22" s="220">
        <v>25.869111213396373</v>
      </c>
      <c r="AL22" s="220"/>
      <c r="AM22" s="220">
        <v>27.456855902383786</v>
      </c>
      <c r="AN22" s="220"/>
      <c r="AO22" s="220">
        <v>23.201441131008895</v>
      </c>
      <c r="AP22" s="62"/>
      <c r="AQ22" s="220">
        <v>21.363693259670967</v>
      </c>
      <c r="AR22" s="62"/>
      <c r="AS22" s="217">
        <v>23.629806663157709</v>
      </c>
      <c r="AT22" s="62"/>
      <c r="AU22" s="217">
        <f t="shared" si="9"/>
        <v>22.821157076284827</v>
      </c>
      <c r="AV22" s="174"/>
      <c r="AW22" s="217">
        <f t="shared" si="10"/>
        <v>26.658809729469635</v>
      </c>
      <c r="AX22" s="217"/>
      <c r="AY22" s="217">
        <f t="shared" si="8"/>
        <v>30.256801667795752</v>
      </c>
      <c r="AZ22" s="217"/>
      <c r="BA22" s="217">
        <f t="shared" si="11"/>
        <v>27.553003786878577</v>
      </c>
    </row>
    <row r="23" spans="1:54" s="4" customFormat="1" ht="12">
      <c r="A23" s="330" t="s">
        <v>58</v>
      </c>
      <c r="B23" s="197">
        <v>31766</v>
      </c>
      <c r="C23" s="150"/>
      <c r="D23" s="197">
        <v>21436</v>
      </c>
      <c r="E23" s="174"/>
      <c r="F23" s="200">
        <v>21025.713251707541</v>
      </c>
      <c r="G23" s="174"/>
      <c r="H23" s="200">
        <v>26243.619665010177</v>
      </c>
      <c r="I23" s="174"/>
      <c r="J23" s="200">
        <v>40933.736354282948</v>
      </c>
      <c r="K23" s="174"/>
      <c r="L23" s="200">
        <v>55312.163671126662</v>
      </c>
      <c r="M23" s="174"/>
      <c r="N23" s="200">
        <v>48448.357276162096</v>
      </c>
      <c r="O23" s="174"/>
      <c r="P23" s="200">
        <v>52181.043749101016</v>
      </c>
      <c r="Q23" s="174"/>
      <c r="R23" s="200">
        <v>65711</v>
      </c>
      <c r="S23" s="174"/>
      <c r="T23" s="200">
        <v>89026.162875708076</v>
      </c>
      <c r="U23" s="174"/>
      <c r="V23" s="200">
        <v>105443.18249645802</v>
      </c>
      <c r="W23" s="174"/>
      <c r="X23" s="200">
        <v>124411.6</v>
      </c>
      <c r="Y23" s="174"/>
      <c r="Z23" s="200">
        <v>133421.4106</v>
      </c>
      <c r="AA23" s="174"/>
      <c r="AB23" s="174"/>
      <c r="AC23" s="217">
        <v>13.001055931634568</v>
      </c>
      <c r="AD23" s="217"/>
      <c r="AE23" s="217">
        <v>12.662220673278558</v>
      </c>
      <c r="AF23" s="227"/>
      <c r="AG23" s="217">
        <v>12.755586453763589</v>
      </c>
      <c r="AH23" s="217"/>
      <c r="AI23" s="220">
        <v>13.014288753061528</v>
      </c>
      <c r="AJ23" s="220"/>
      <c r="AK23" s="220">
        <v>14.116158665308559</v>
      </c>
      <c r="AL23" s="220"/>
      <c r="AM23" s="220">
        <v>15.523283635507735</v>
      </c>
      <c r="AN23" s="220"/>
      <c r="AO23" s="220">
        <v>15.575036192621127</v>
      </c>
      <c r="AP23" s="62"/>
      <c r="AQ23" s="220">
        <v>12.637332270729884</v>
      </c>
      <c r="AR23" s="62"/>
      <c r="AS23" s="217">
        <v>16.54859612318959</v>
      </c>
      <c r="AT23" s="62"/>
      <c r="AU23" s="217">
        <f t="shared" si="9"/>
        <v>17.640248883919714</v>
      </c>
      <c r="AV23" s="174"/>
      <c r="AW23" s="217">
        <f>V23/SUM($V$20:$V$25)*100</f>
        <v>17.520940930354257</v>
      </c>
      <c r="AX23" s="217"/>
      <c r="AY23" s="217">
        <f t="shared" si="8"/>
        <v>21.315277025049916</v>
      </c>
      <c r="AZ23" s="217"/>
      <c r="BA23" s="217">
        <f>Z23/SUM($Z$20:$Z$25)*100</f>
        <v>25.400212007967106</v>
      </c>
    </row>
    <row r="24" spans="1:54" s="4" customFormat="1" ht="12">
      <c r="A24" s="330" t="s">
        <v>59</v>
      </c>
      <c r="B24" s="197">
        <v>21941</v>
      </c>
      <c r="C24" s="150"/>
      <c r="D24" s="197">
        <v>10375</v>
      </c>
      <c r="E24" s="174"/>
      <c r="F24" s="200">
        <v>11550.875525472526</v>
      </c>
      <c r="G24" s="174"/>
      <c r="H24" s="200">
        <v>7583.1688688372005</v>
      </c>
      <c r="I24" s="174"/>
      <c r="J24" s="200">
        <v>10474.797090150118</v>
      </c>
      <c r="K24" s="174"/>
      <c r="L24" s="200">
        <v>25201.923013055493</v>
      </c>
      <c r="M24" s="174"/>
      <c r="N24" s="200">
        <v>14017.732670229329</v>
      </c>
      <c r="O24" s="174"/>
      <c r="P24" s="200">
        <v>22486.594137824832</v>
      </c>
      <c r="Q24" s="174"/>
      <c r="R24" s="200">
        <v>25278</v>
      </c>
      <c r="S24" s="174"/>
      <c r="T24" s="200">
        <v>35801.76526620036</v>
      </c>
      <c r="U24" s="174"/>
      <c r="V24" s="200">
        <v>34617.719432689599</v>
      </c>
      <c r="W24" s="174"/>
      <c r="X24" s="200">
        <v>38889.870000000003</v>
      </c>
      <c r="Y24" s="174"/>
      <c r="Z24" s="200">
        <v>38084.765610000002</v>
      </c>
      <c r="AA24" s="174"/>
      <c r="AB24" s="174"/>
      <c r="AC24" s="217">
        <v>8.9799209279101557</v>
      </c>
      <c r="AD24" s="217"/>
      <c r="AE24" s="217">
        <v>6.1285006290942814</v>
      </c>
      <c r="AF24" s="227"/>
      <c r="AG24" s="217">
        <v>7.0075240548551232</v>
      </c>
      <c r="AH24" s="217"/>
      <c r="AI24" s="220">
        <v>3.7605159113723206</v>
      </c>
      <c r="AJ24" s="220"/>
      <c r="AK24" s="220">
        <v>3.6122746389849225</v>
      </c>
      <c r="AL24" s="220"/>
      <c r="AM24" s="220">
        <v>7.0728854762936697</v>
      </c>
      <c r="AN24" s="220"/>
      <c r="AO24" s="220">
        <v>4.5063796989610632</v>
      </c>
      <c r="AP24" s="62"/>
      <c r="AQ24" s="220">
        <v>5.445858138121948</v>
      </c>
      <c r="AR24" s="62"/>
      <c r="AS24" s="217">
        <v>6.3659876246288523</v>
      </c>
      <c r="AT24" s="62"/>
      <c r="AU24" s="217">
        <f t="shared" si="9"/>
        <v>7.09400505850369</v>
      </c>
      <c r="AV24" s="174"/>
      <c r="AW24" s="217">
        <f t="shared" si="10"/>
        <v>5.752244981263777</v>
      </c>
      <c r="AX24" s="217"/>
      <c r="AY24" s="217">
        <f t="shared" si="8"/>
        <v>6.6629506614992344</v>
      </c>
      <c r="AZ24" s="217"/>
      <c r="BA24" s="217">
        <f t="shared" si="11"/>
        <v>7.2504189276479947</v>
      </c>
    </row>
    <row r="25" spans="1:54" s="4" customFormat="1" ht="12">
      <c r="A25" s="330" t="s">
        <v>60</v>
      </c>
      <c r="B25" s="197">
        <v>7689</v>
      </c>
      <c r="C25" s="150"/>
      <c r="D25" s="197">
        <v>3592</v>
      </c>
      <c r="E25" s="174"/>
      <c r="F25" s="200">
        <v>4878.0553888071636</v>
      </c>
      <c r="G25" s="174" t="s">
        <v>71</v>
      </c>
      <c r="H25" s="200">
        <v>5349.3004580756542</v>
      </c>
      <c r="I25" s="174"/>
      <c r="J25" s="200">
        <v>6931.4193354328772</v>
      </c>
      <c r="K25" s="174"/>
      <c r="L25" s="200">
        <v>5185.8028251434216</v>
      </c>
      <c r="M25" s="174"/>
      <c r="N25" s="200">
        <v>3529.6513317207009</v>
      </c>
      <c r="O25" s="174"/>
      <c r="P25" s="200">
        <v>8105.1119307894915</v>
      </c>
      <c r="Q25" s="174"/>
      <c r="R25" s="200">
        <v>8056</v>
      </c>
      <c r="S25" s="174"/>
      <c r="T25" s="200">
        <v>12861.898556980423</v>
      </c>
      <c r="U25" s="174"/>
      <c r="V25" s="200">
        <v>10084.540353108907</v>
      </c>
      <c r="W25" s="174"/>
      <c r="X25" s="200">
        <v>8862.1299999999992</v>
      </c>
      <c r="Y25" s="174"/>
      <c r="Z25" s="200">
        <v>9334.3557199999996</v>
      </c>
      <c r="AA25" s="174"/>
      <c r="AB25" s="174"/>
      <c r="AC25" s="217">
        <v>3.1469218365024929</v>
      </c>
      <c r="AD25" s="217"/>
      <c r="AE25" s="217">
        <v>2.1217902900922079</v>
      </c>
      <c r="AF25" s="227"/>
      <c r="AG25" s="217">
        <v>2.9593506052939214</v>
      </c>
      <c r="AH25" s="217"/>
      <c r="AI25" s="220">
        <v>2.6527339474096845</v>
      </c>
      <c r="AJ25" s="220"/>
      <c r="AK25" s="220">
        <v>2.3903269974650252</v>
      </c>
      <c r="AL25" s="220"/>
      <c r="AM25" s="220">
        <v>1.4553885219742466</v>
      </c>
      <c r="AN25" s="220"/>
      <c r="AO25" s="220">
        <v>1.1347019863959802</v>
      </c>
      <c r="AP25" s="62"/>
      <c r="AQ25" s="220">
        <v>1.9629157487408146</v>
      </c>
      <c r="AR25" s="62"/>
      <c r="AS25" s="217">
        <v>2.028815424638422</v>
      </c>
      <c r="AT25" s="62"/>
      <c r="AU25" s="217">
        <f t="shared" si="9"/>
        <v>2.548543982308054</v>
      </c>
      <c r="AV25" s="174"/>
      <c r="AW25" s="217">
        <f t="shared" si="10"/>
        <v>1.6756952100011806</v>
      </c>
      <c r="AX25" s="217"/>
      <c r="AY25" s="217">
        <f t="shared" si="8"/>
        <v>1.5183371645570476</v>
      </c>
      <c r="AZ25" s="217"/>
      <c r="BA25" s="217">
        <f t="shared" si="11"/>
        <v>1.7770357334670577</v>
      </c>
    </row>
    <row r="26" spans="1:54" s="4" customFormat="1" ht="12">
      <c r="A26" s="330" t="s">
        <v>3</v>
      </c>
      <c r="B26" s="197">
        <v>201</v>
      </c>
      <c r="C26" s="174" t="s">
        <v>71</v>
      </c>
      <c r="D26" s="200">
        <v>0</v>
      </c>
      <c r="E26" s="174"/>
      <c r="F26" s="200">
        <v>0</v>
      </c>
      <c r="G26" s="174"/>
      <c r="H26" s="200">
        <v>0</v>
      </c>
      <c r="I26" s="174"/>
      <c r="J26" s="200">
        <v>0</v>
      </c>
      <c r="K26" s="174"/>
      <c r="L26" s="200">
        <v>0</v>
      </c>
      <c r="M26" s="174"/>
      <c r="N26" s="200">
        <v>0</v>
      </c>
      <c r="O26" s="174"/>
      <c r="P26" s="200">
        <v>0</v>
      </c>
      <c r="Q26" s="174"/>
      <c r="R26" s="200">
        <v>135</v>
      </c>
      <c r="S26" s="178" t="s">
        <v>71</v>
      </c>
      <c r="T26" s="200">
        <v>68.419172000000003</v>
      </c>
      <c r="U26" s="178" t="s">
        <v>71</v>
      </c>
      <c r="V26" s="200">
        <v>0</v>
      </c>
      <c r="W26" s="174"/>
      <c r="X26" s="200">
        <v>0</v>
      </c>
      <c r="Y26" s="174"/>
      <c r="Z26" s="200">
        <v>50.931474170000001</v>
      </c>
      <c r="AA26" s="174" t="s">
        <v>71</v>
      </c>
      <c r="AB26" s="174"/>
      <c r="AC26" s="216" t="s">
        <v>80</v>
      </c>
      <c r="AD26" s="220"/>
      <c r="AE26" s="217">
        <v>0</v>
      </c>
      <c r="AF26" s="227"/>
      <c r="AG26" s="217">
        <v>0</v>
      </c>
      <c r="AH26" s="217"/>
      <c r="AI26" s="217">
        <v>0</v>
      </c>
      <c r="AJ26" s="216"/>
      <c r="AK26" s="220">
        <v>0</v>
      </c>
      <c r="AL26" s="220"/>
      <c r="AM26" s="220">
        <v>0</v>
      </c>
      <c r="AN26" s="220"/>
      <c r="AO26" s="220">
        <v>0</v>
      </c>
      <c r="AP26" s="62"/>
      <c r="AQ26" s="220">
        <v>0</v>
      </c>
      <c r="AR26" s="62"/>
      <c r="AS26" s="216" t="s">
        <v>80</v>
      </c>
      <c r="AT26" s="62"/>
      <c r="AU26" s="216" t="s">
        <v>80</v>
      </c>
      <c r="AV26" s="178"/>
      <c r="AW26" s="220">
        <v>0</v>
      </c>
      <c r="AX26" s="220"/>
      <c r="AY26" s="220">
        <v>0</v>
      </c>
      <c r="AZ26" s="220"/>
      <c r="BA26" s="216" t="s">
        <v>80</v>
      </c>
    </row>
    <row r="27" spans="1:54" s="4" customFormat="1" ht="6.6" customHeight="1">
      <c r="A27" s="22"/>
      <c r="B27" s="200"/>
      <c r="C27" s="140"/>
      <c r="D27" s="200"/>
      <c r="E27" s="140"/>
      <c r="F27" s="197"/>
      <c r="G27" s="182"/>
      <c r="H27" s="197"/>
      <c r="I27" s="182"/>
      <c r="J27" s="200"/>
      <c r="K27" s="182"/>
      <c r="L27" s="200"/>
      <c r="M27" s="182"/>
      <c r="N27" s="200"/>
      <c r="O27" s="182"/>
      <c r="P27" s="200"/>
      <c r="Q27" s="182"/>
      <c r="R27" s="200"/>
      <c r="S27" s="182"/>
      <c r="T27" s="182"/>
      <c r="U27" s="182"/>
      <c r="V27" s="182"/>
      <c r="W27" s="182"/>
      <c r="X27" s="182"/>
      <c r="Y27" s="182"/>
      <c r="Z27" s="182"/>
      <c r="AA27" s="182"/>
      <c r="AB27" s="182"/>
      <c r="AC27" s="226"/>
      <c r="AD27" s="220"/>
      <c r="AE27" s="220"/>
      <c r="AF27" s="220"/>
      <c r="AG27" s="220"/>
      <c r="AH27" s="220"/>
      <c r="AI27" s="220"/>
      <c r="AJ27" s="220"/>
      <c r="AK27" s="220"/>
      <c r="AL27" s="220"/>
      <c r="AM27" s="220"/>
      <c r="AN27" s="220"/>
      <c r="AO27" s="220"/>
      <c r="AP27" s="65"/>
      <c r="AQ27" s="220"/>
      <c r="AR27" s="65"/>
      <c r="AS27" s="220"/>
      <c r="AT27" s="65"/>
      <c r="AU27" s="182"/>
      <c r="AV27" s="182"/>
      <c r="AW27" s="182"/>
      <c r="AX27" s="182"/>
    </row>
    <row r="28" spans="1:54" s="38" customFormat="1" ht="24">
      <c r="A28" s="64" t="s">
        <v>86</v>
      </c>
      <c r="B28" s="201">
        <v>244535</v>
      </c>
      <c r="C28" s="182"/>
      <c r="D28" s="201">
        <v>169291</v>
      </c>
      <c r="E28" s="175"/>
      <c r="F28" s="204">
        <v>164835.33178126678</v>
      </c>
      <c r="G28" s="175"/>
      <c r="H28" s="204">
        <v>201652.35429278837</v>
      </c>
      <c r="I28" s="175"/>
      <c r="J28" s="201">
        <v>289977.8709266035</v>
      </c>
      <c r="K28" s="175"/>
      <c r="L28" s="201">
        <v>356317.41949626175</v>
      </c>
      <c r="M28" s="175"/>
      <c r="N28" s="201">
        <v>311064.17138931033</v>
      </c>
      <c r="O28" s="175"/>
      <c r="P28" s="201">
        <v>412911.8601238394</v>
      </c>
      <c r="Q28" s="175"/>
      <c r="R28" s="201">
        <v>397214</v>
      </c>
      <c r="S28" s="175"/>
      <c r="T28" s="201">
        <f>SUM(T29:T31)</f>
        <v>504744.76167452306</v>
      </c>
      <c r="U28" s="201"/>
      <c r="V28" s="201">
        <f t="shared" ref="V28:Z28" si="12">SUM(V29:V31)</f>
        <v>601812.32797710504</v>
      </c>
      <c r="W28" s="201"/>
      <c r="X28" s="201">
        <f t="shared" si="12"/>
        <v>583674</v>
      </c>
      <c r="Y28" s="201"/>
      <c r="Z28" s="201">
        <f t="shared" si="12"/>
        <v>525327.69109620003</v>
      </c>
      <c r="AA28" s="175"/>
      <c r="AB28" s="175"/>
      <c r="AC28" s="214">
        <v>100</v>
      </c>
      <c r="AD28" s="214"/>
      <c r="AE28" s="214">
        <v>100</v>
      </c>
      <c r="AF28" s="214"/>
      <c r="AG28" s="214">
        <v>99.999999999999972</v>
      </c>
      <c r="AH28" s="214"/>
      <c r="AI28" s="214">
        <v>99.999999999999858</v>
      </c>
      <c r="AJ28" s="214"/>
      <c r="AK28" s="214">
        <v>100.00000000000014</v>
      </c>
      <c r="AL28" s="214"/>
      <c r="AM28" s="214">
        <v>99.999999999999972</v>
      </c>
      <c r="AN28" s="214"/>
      <c r="AO28" s="214">
        <v>100</v>
      </c>
      <c r="AP28" s="67"/>
      <c r="AQ28" s="214">
        <v>99.999999999999957</v>
      </c>
      <c r="AR28" s="67"/>
      <c r="AS28" s="214">
        <v>100</v>
      </c>
      <c r="AT28" s="67"/>
      <c r="AU28" s="214">
        <f>SUM(AU29:AU30)</f>
        <v>100</v>
      </c>
      <c r="AV28" s="214"/>
      <c r="AW28" s="214">
        <f t="shared" ref="AW28:BA28" si="13">SUM(AW29:AW30)</f>
        <v>100</v>
      </c>
      <c r="AX28" s="214"/>
      <c r="AY28" s="214">
        <f t="shared" si="13"/>
        <v>100</v>
      </c>
      <c r="AZ28" s="214"/>
      <c r="BA28" s="214">
        <f t="shared" si="13"/>
        <v>100</v>
      </c>
      <c r="BB28" s="214"/>
    </row>
    <row r="29" spans="1:54" s="4" customFormat="1" ht="12">
      <c r="A29" s="79" t="s">
        <v>84</v>
      </c>
      <c r="B29" s="197">
        <v>31533</v>
      </c>
      <c r="C29" s="140"/>
      <c r="D29" s="197">
        <v>16760</v>
      </c>
      <c r="E29" s="140"/>
      <c r="F29" s="203">
        <v>12604.903892344269</v>
      </c>
      <c r="G29" s="150"/>
      <c r="H29" s="203">
        <v>37495.300892534688</v>
      </c>
      <c r="I29" s="150"/>
      <c r="J29" s="200">
        <v>56752.436437183402</v>
      </c>
      <c r="K29" s="150"/>
      <c r="L29" s="200">
        <v>76481.88893412285</v>
      </c>
      <c r="M29" s="150"/>
      <c r="N29" s="200">
        <v>81332.727475346546</v>
      </c>
      <c r="O29" s="150"/>
      <c r="P29" s="200">
        <v>138256.35702884506</v>
      </c>
      <c r="Q29" s="150"/>
      <c r="R29" s="200">
        <v>164123</v>
      </c>
      <c r="S29" s="150"/>
      <c r="T29" s="200">
        <v>233874.78052716822</v>
      </c>
      <c r="U29" s="150"/>
      <c r="V29" s="200">
        <v>290409.50169017061</v>
      </c>
      <c r="W29" s="150"/>
      <c r="X29" s="200">
        <v>333021</v>
      </c>
      <c r="Y29" s="150"/>
      <c r="Z29" s="200">
        <v>287473.5086</v>
      </c>
      <c r="AA29" s="150"/>
      <c r="AB29" s="150"/>
      <c r="AC29" s="217">
        <v>12.89508659292126</v>
      </c>
      <c r="AD29" s="217"/>
      <c r="AE29" s="217">
        <v>9.9001128234814608</v>
      </c>
      <c r="AF29" s="217"/>
      <c r="AG29" s="217">
        <v>7.6469672831251518</v>
      </c>
      <c r="AH29" s="217"/>
      <c r="AI29" s="220">
        <v>18.594030813096026</v>
      </c>
      <c r="AJ29" s="220"/>
      <c r="AK29" s="220">
        <v>19.571299098043287</v>
      </c>
      <c r="AL29" s="220"/>
      <c r="AM29" s="220">
        <v>21.46453828786926</v>
      </c>
      <c r="AN29" s="220"/>
      <c r="AO29" s="220">
        <v>26.14660734217285</v>
      </c>
      <c r="AP29" s="62"/>
      <c r="AQ29" s="220">
        <v>33.483261291496817</v>
      </c>
      <c r="AR29" s="62"/>
      <c r="AS29" s="236">
        <v>41.32051007691436</v>
      </c>
      <c r="AT29" s="62"/>
      <c r="AU29" s="236">
        <f>T29/($T$28-$T$31)*100</f>
        <v>46.34081241393109</v>
      </c>
      <c r="AV29" s="236"/>
      <c r="AW29" s="236">
        <f>V29/SUM($V$29:$V$30)*100</f>
        <v>48.255824646586298</v>
      </c>
      <c r="AX29" s="236"/>
      <c r="AY29" s="236">
        <f>X29/SUM($X$29:$X$30)*100</f>
        <v>57.055993585460371</v>
      </c>
      <c r="AZ29" s="236"/>
      <c r="BA29" s="236">
        <f>Z29/SUM($Z$29:$Z$30)*100</f>
        <v>54.743170318991375</v>
      </c>
    </row>
    <row r="30" spans="1:54" s="4" customFormat="1" ht="12">
      <c r="A30" s="79" t="s">
        <v>85</v>
      </c>
      <c r="B30" s="197">
        <v>213002</v>
      </c>
      <c r="C30" s="140"/>
      <c r="D30" s="197">
        <v>152531</v>
      </c>
      <c r="E30" s="140"/>
      <c r="F30" s="203">
        <v>152230.42788892251</v>
      </c>
      <c r="G30" s="150"/>
      <c r="H30" s="203">
        <v>164157.05340025367</v>
      </c>
      <c r="I30" s="150"/>
      <c r="J30" s="200">
        <v>233225.43448942012</v>
      </c>
      <c r="K30" s="150"/>
      <c r="L30" s="200">
        <v>279835.53056213888</v>
      </c>
      <c r="M30" s="150"/>
      <c r="N30" s="200">
        <v>229731.44391396377</v>
      </c>
      <c r="O30" s="150"/>
      <c r="P30" s="200">
        <v>274655.50309499435</v>
      </c>
      <c r="Q30" s="150"/>
      <c r="R30" s="200">
        <v>233072</v>
      </c>
      <c r="S30" s="150"/>
      <c r="T30" s="200">
        <v>270809.46721135481</v>
      </c>
      <c r="U30" s="150"/>
      <c r="V30" s="200">
        <v>311402.82628693449</v>
      </c>
      <c r="W30" s="150"/>
      <c r="X30" s="200">
        <v>250653</v>
      </c>
      <c r="Y30" s="150"/>
      <c r="Z30" s="200">
        <v>237657.76699999999</v>
      </c>
      <c r="AA30" s="150"/>
      <c r="AB30" s="150"/>
      <c r="AC30" s="217">
        <v>87.10491340707874</v>
      </c>
      <c r="AD30" s="217"/>
      <c r="AE30" s="217">
        <v>90.099887176518536</v>
      </c>
      <c r="AF30" s="217"/>
      <c r="AG30" s="217">
        <v>92.353032716874822</v>
      </c>
      <c r="AH30" s="217"/>
      <c r="AI30" s="220">
        <v>81.405969186903832</v>
      </c>
      <c r="AJ30" s="220"/>
      <c r="AK30" s="220">
        <v>80.428700901956859</v>
      </c>
      <c r="AL30" s="220"/>
      <c r="AM30" s="220">
        <v>78.535461712130711</v>
      </c>
      <c r="AN30" s="220"/>
      <c r="AO30" s="220">
        <v>73.853392657827143</v>
      </c>
      <c r="AP30" s="62"/>
      <c r="AQ30" s="220">
        <v>66.516738708503141</v>
      </c>
      <c r="AR30" s="62"/>
      <c r="AS30" s="236">
        <v>58.67948992308564</v>
      </c>
      <c r="AT30" s="62"/>
      <c r="AU30" s="236">
        <f>T30/($T$28-$T$31)*100</f>
        <v>53.65918758606891</v>
      </c>
      <c r="AV30" s="150"/>
      <c r="AW30" s="236">
        <f>V30/SUM($V$29:$V$30)*100</f>
        <v>51.744175353413709</v>
      </c>
      <c r="AX30" s="236"/>
      <c r="AY30" s="236">
        <f>X30/SUM($X$29:$X$30)*100</f>
        <v>42.944006414539622</v>
      </c>
      <c r="AZ30" s="236"/>
      <c r="BA30" s="236">
        <f>Z30/SUM($Z$29:$Z$30)*100</f>
        <v>45.256829681008618</v>
      </c>
    </row>
    <row r="31" spans="1:54" s="4" customFormat="1" ht="12">
      <c r="A31" s="79" t="s">
        <v>3</v>
      </c>
      <c r="B31" s="197">
        <v>0</v>
      </c>
      <c r="C31" s="140"/>
      <c r="D31" s="197">
        <v>0</v>
      </c>
      <c r="E31" s="140"/>
      <c r="F31" s="197">
        <v>0</v>
      </c>
      <c r="G31" s="62"/>
      <c r="H31" s="203">
        <v>0</v>
      </c>
      <c r="I31" s="165"/>
      <c r="J31" s="200">
        <v>0</v>
      </c>
      <c r="K31" s="165"/>
      <c r="L31" s="200">
        <v>0</v>
      </c>
      <c r="M31" s="62"/>
      <c r="N31" s="200">
        <v>0</v>
      </c>
      <c r="O31" s="92"/>
      <c r="P31" s="200">
        <v>0</v>
      </c>
      <c r="Q31" s="92"/>
      <c r="R31" s="200">
        <v>19</v>
      </c>
      <c r="S31" s="178" t="s">
        <v>71</v>
      </c>
      <c r="T31" s="200">
        <v>60.513936000000001</v>
      </c>
      <c r="U31" s="178" t="s">
        <v>71</v>
      </c>
      <c r="V31" s="200">
        <v>0</v>
      </c>
      <c r="W31" s="165"/>
      <c r="X31" s="200">
        <v>0</v>
      </c>
      <c r="Y31" s="165"/>
      <c r="Z31" s="200">
        <v>196.41549620000001</v>
      </c>
      <c r="AA31" s="165" t="s">
        <v>71</v>
      </c>
      <c r="AB31" s="165"/>
      <c r="AC31" s="217">
        <v>0</v>
      </c>
      <c r="AD31" s="217"/>
      <c r="AE31" s="217">
        <v>0</v>
      </c>
      <c r="AF31" s="217"/>
      <c r="AG31" s="220">
        <v>0</v>
      </c>
      <c r="AH31" s="220"/>
      <c r="AI31" s="220">
        <v>0</v>
      </c>
      <c r="AJ31" s="220"/>
      <c r="AK31" s="220">
        <v>0</v>
      </c>
      <c r="AL31" s="220"/>
      <c r="AM31" s="220">
        <v>0</v>
      </c>
      <c r="AN31" s="220"/>
      <c r="AO31" s="220">
        <v>0</v>
      </c>
      <c r="AP31" s="62"/>
      <c r="AQ31" s="220">
        <v>0</v>
      </c>
      <c r="AR31" s="62"/>
      <c r="AS31" s="216" t="s">
        <v>80</v>
      </c>
      <c r="AT31" s="62"/>
      <c r="AU31" s="216" t="s">
        <v>80</v>
      </c>
      <c r="AV31" s="178"/>
      <c r="AW31" s="200">
        <v>0</v>
      </c>
      <c r="AX31" s="200"/>
      <c r="AY31" s="200">
        <v>0</v>
      </c>
      <c r="AZ31" s="200"/>
      <c r="BA31" s="216" t="s">
        <v>80</v>
      </c>
    </row>
    <row r="32" spans="1:54" s="4" customFormat="1" ht="6.6" customHeight="1">
      <c r="A32" s="80"/>
      <c r="B32" s="261"/>
      <c r="C32" s="150"/>
      <c r="D32" s="197"/>
      <c r="E32" s="150"/>
      <c r="F32" s="197"/>
      <c r="G32" s="150"/>
      <c r="H32" s="197"/>
      <c r="I32" s="150"/>
      <c r="J32" s="200"/>
      <c r="K32" s="150"/>
      <c r="L32" s="200"/>
      <c r="M32" s="150"/>
      <c r="N32" s="200"/>
      <c r="O32" s="150"/>
      <c r="P32" s="200"/>
      <c r="Q32" s="150"/>
      <c r="R32" s="200"/>
      <c r="S32" s="150"/>
      <c r="T32" s="150"/>
      <c r="U32" s="150"/>
      <c r="V32" s="150"/>
      <c r="W32" s="150"/>
      <c r="X32" s="150"/>
      <c r="Y32" s="150"/>
      <c r="Z32" s="150"/>
      <c r="AA32" s="150"/>
      <c r="AB32" s="150"/>
      <c r="AC32" s="217"/>
      <c r="AD32" s="217"/>
      <c r="AE32" s="217"/>
      <c r="AF32" s="217"/>
      <c r="AG32" s="217"/>
      <c r="AH32" s="217"/>
      <c r="AI32" s="218"/>
      <c r="AJ32" s="218"/>
      <c r="AK32" s="218"/>
      <c r="AL32" s="218"/>
      <c r="AM32" s="218"/>
      <c r="AN32" s="218"/>
      <c r="AO32" s="218"/>
      <c r="AP32" s="62"/>
      <c r="AQ32" s="218"/>
      <c r="AR32" s="62"/>
      <c r="AS32" s="218"/>
      <c r="AT32" s="62"/>
      <c r="AU32" s="150"/>
      <c r="AV32" s="150"/>
      <c r="AW32" s="150"/>
      <c r="AX32" s="150"/>
    </row>
    <row r="33" spans="1:54" s="38" customFormat="1" ht="12">
      <c r="A33" s="39" t="s">
        <v>54</v>
      </c>
      <c r="B33" s="201">
        <v>244535</v>
      </c>
      <c r="C33" s="182"/>
      <c r="D33" s="201">
        <v>169291</v>
      </c>
      <c r="E33" s="175"/>
      <c r="F33" s="204">
        <v>164835.33178126704</v>
      </c>
      <c r="G33" s="175"/>
      <c r="H33" s="204">
        <v>201652.35429278816</v>
      </c>
      <c r="I33" s="175"/>
      <c r="J33" s="201">
        <v>289977.87092660315</v>
      </c>
      <c r="K33" s="175"/>
      <c r="L33" s="201">
        <v>356317.41949626157</v>
      </c>
      <c r="M33" s="175"/>
      <c r="N33" s="201">
        <v>311064.17138931039</v>
      </c>
      <c r="O33" s="175"/>
      <c r="P33" s="201">
        <v>412911.86012383824</v>
      </c>
      <c r="Q33" s="175"/>
      <c r="R33" s="201">
        <v>397214</v>
      </c>
      <c r="S33" s="175"/>
      <c r="T33" s="201">
        <f>SUM(T34:T35)</f>
        <v>504744.76167452359</v>
      </c>
      <c r="U33" s="201"/>
      <c r="V33" s="201">
        <f t="shared" ref="V33:X33" si="14">SUM(V34:V35)</f>
        <v>601812.32797710318</v>
      </c>
      <c r="W33" s="201"/>
      <c r="X33" s="201">
        <f t="shared" si="14"/>
        <v>583674</v>
      </c>
      <c r="Y33" s="201"/>
      <c r="Z33" s="201">
        <f>SUM(Z34:Z36)</f>
        <v>525327.69117404998</v>
      </c>
      <c r="AA33" s="175"/>
      <c r="AB33" s="175"/>
      <c r="AC33" s="214">
        <v>100</v>
      </c>
      <c r="AD33" s="214"/>
      <c r="AE33" s="214">
        <v>100</v>
      </c>
      <c r="AF33" s="214"/>
      <c r="AG33" s="214">
        <v>100.00000000000013</v>
      </c>
      <c r="AH33" s="214"/>
      <c r="AI33" s="214">
        <v>99.999999999999773</v>
      </c>
      <c r="AJ33" s="214"/>
      <c r="AK33" s="214">
        <v>100.00000000000003</v>
      </c>
      <c r="AL33" s="214"/>
      <c r="AM33" s="214">
        <v>99.999999999999915</v>
      </c>
      <c r="AN33" s="214"/>
      <c r="AO33" s="214">
        <v>100.00000000000003</v>
      </c>
      <c r="AP33" s="67"/>
      <c r="AQ33" s="214">
        <v>99.999999999999673</v>
      </c>
      <c r="AR33" s="67"/>
      <c r="AS33" s="214">
        <v>100</v>
      </c>
      <c r="AT33" s="67"/>
      <c r="AU33" s="214">
        <f>SUM(AU34:AU35)</f>
        <v>100</v>
      </c>
      <c r="AV33" s="214"/>
      <c r="AW33" s="214">
        <f t="shared" ref="AW33:BA33" si="15">SUM(AW34:AW35)</f>
        <v>99.999999999999986</v>
      </c>
      <c r="AX33" s="214"/>
      <c r="AY33" s="214">
        <f t="shared" si="15"/>
        <v>100</v>
      </c>
      <c r="AZ33" s="214"/>
      <c r="BA33" s="214">
        <f t="shared" si="15"/>
        <v>100</v>
      </c>
    </row>
    <row r="34" spans="1:54" s="4" customFormat="1" ht="12">
      <c r="A34" s="331" t="s">
        <v>32</v>
      </c>
      <c r="B34" s="197">
        <v>171340</v>
      </c>
      <c r="C34" s="150"/>
      <c r="D34" s="197">
        <v>123597</v>
      </c>
      <c r="E34" s="174"/>
      <c r="F34" s="200">
        <v>116388.66992285918</v>
      </c>
      <c r="G34" s="174"/>
      <c r="H34" s="200">
        <v>155985.90882162878</v>
      </c>
      <c r="I34" s="174"/>
      <c r="J34" s="200">
        <v>236305.69033048057</v>
      </c>
      <c r="K34" s="174"/>
      <c r="L34" s="200">
        <v>267008.95358258008</v>
      </c>
      <c r="M34" s="174"/>
      <c r="N34" s="200">
        <v>219006.84032478716</v>
      </c>
      <c r="O34" s="174"/>
      <c r="P34" s="200">
        <v>318269.51919269882</v>
      </c>
      <c r="Q34" s="174"/>
      <c r="R34" s="200">
        <v>313540</v>
      </c>
      <c r="S34" s="174"/>
      <c r="T34" s="200">
        <v>398974.55058673827</v>
      </c>
      <c r="U34" s="174"/>
      <c r="V34" s="200">
        <v>275268.73369737173</v>
      </c>
      <c r="W34" s="174"/>
      <c r="X34" s="200">
        <v>352861</v>
      </c>
      <c r="Y34" s="174"/>
      <c r="Z34" s="200">
        <v>308254.42979999998</v>
      </c>
      <c r="AA34" s="174"/>
      <c r="AB34" s="174"/>
      <c r="AC34" s="217">
        <v>70.067679473286034</v>
      </c>
      <c r="AD34" s="217"/>
      <c r="AE34" s="217">
        <v>73.008606482329242</v>
      </c>
      <c r="AF34" s="217"/>
      <c r="AG34" s="217">
        <v>70.609054906568574</v>
      </c>
      <c r="AH34" s="217"/>
      <c r="AI34" s="220">
        <v>77.353874378845802</v>
      </c>
      <c r="AJ34" s="220"/>
      <c r="AK34" s="220">
        <v>81.490939144902001</v>
      </c>
      <c r="AL34" s="220"/>
      <c r="AM34" s="220">
        <v>74.935700297801816</v>
      </c>
      <c r="AN34" s="220"/>
      <c r="AO34" s="220">
        <v>70.405678463911087</v>
      </c>
      <c r="AP34" s="62"/>
      <c r="AQ34" s="220">
        <v>77.079287356203366</v>
      </c>
      <c r="AR34" s="62"/>
      <c r="AS34" s="217">
        <v>78.934780747909187</v>
      </c>
      <c r="AT34" s="62"/>
      <c r="AU34" s="217">
        <f>T34/$T$33*100</f>
        <v>79.044812523286865</v>
      </c>
      <c r="AV34" s="217"/>
      <c r="AW34" s="217">
        <f>V34/SUM($V$34:$V$35)*100</f>
        <v>45.739962593096749</v>
      </c>
      <c r="AX34" s="217"/>
      <c r="AY34" s="217">
        <f>X34/SUM($X$34:$X$35)*100</f>
        <v>60.455151334477804</v>
      </c>
      <c r="AZ34" s="217"/>
      <c r="BA34" s="217">
        <f>Z34/SUM($Z$34:$Z$35)*100</f>
        <v>58.689293653766164</v>
      </c>
    </row>
    <row r="35" spans="1:54" s="4" customFormat="1" ht="12">
      <c r="A35" s="331" t="s">
        <v>31</v>
      </c>
      <c r="B35" s="197">
        <v>73195</v>
      </c>
      <c r="C35" s="150"/>
      <c r="D35" s="197">
        <v>45694</v>
      </c>
      <c r="E35" s="174"/>
      <c r="F35" s="200">
        <v>48446.661858407868</v>
      </c>
      <c r="G35" s="174"/>
      <c r="H35" s="200">
        <v>45666.445471159393</v>
      </c>
      <c r="I35" s="174"/>
      <c r="J35" s="200">
        <v>53672.180596122598</v>
      </c>
      <c r="K35" s="174"/>
      <c r="L35" s="200">
        <v>89308.465913681503</v>
      </c>
      <c r="M35" s="174"/>
      <c r="N35" s="200">
        <v>92057.331064523256</v>
      </c>
      <c r="O35" s="174"/>
      <c r="P35" s="200">
        <v>94642.340931139435</v>
      </c>
      <c r="Q35" s="174"/>
      <c r="R35" s="200">
        <v>83674</v>
      </c>
      <c r="S35" s="174"/>
      <c r="T35" s="200">
        <v>105770.21108778534</v>
      </c>
      <c r="U35" s="174"/>
      <c r="V35" s="200">
        <v>326543.59427973139</v>
      </c>
      <c r="W35" s="174"/>
      <c r="X35" s="200">
        <v>230813</v>
      </c>
      <c r="Y35" s="174"/>
      <c r="Z35" s="200">
        <v>216976.68239999999</v>
      </c>
      <c r="AA35" s="174"/>
      <c r="AB35" s="174"/>
      <c r="AC35" s="217">
        <v>29.932320526713969</v>
      </c>
      <c r="AD35" s="217"/>
      <c r="AE35" s="217">
        <v>26.991393517670758</v>
      </c>
      <c r="AF35" s="217"/>
      <c r="AG35" s="217">
        <v>29.390945093431554</v>
      </c>
      <c r="AH35" s="217"/>
      <c r="AI35" s="220">
        <v>22.646125621153974</v>
      </c>
      <c r="AJ35" s="220"/>
      <c r="AK35" s="220">
        <v>18.509060855098035</v>
      </c>
      <c r="AL35" s="220"/>
      <c r="AM35" s="220">
        <v>25.064299702198095</v>
      </c>
      <c r="AN35" s="220"/>
      <c r="AO35" s="220">
        <v>29.594321536088934</v>
      </c>
      <c r="AP35" s="62"/>
      <c r="AQ35" s="220">
        <v>22.92071264379631</v>
      </c>
      <c r="AR35" s="62"/>
      <c r="AS35" s="217">
        <v>21.065219252090813</v>
      </c>
      <c r="AT35" s="62"/>
      <c r="AU35" s="217">
        <f>T35/$T$33*100</f>
        <v>20.955187476713139</v>
      </c>
      <c r="AV35" s="174"/>
      <c r="AW35" s="217">
        <f>V35/SUM($V$34:$V$35)*100</f>
        <v>54.260037406903237</v>
      </c>
      <c r="AX35" s="217"/>
      <c r="AY35" s="217">
        <f>X35/SUM($X$34:$X$35)*100</f>
        <v>39.544848665522196</v>
      </c>
      <c r="AZ35" s="217"/>
      <c r="BA35" s="217">
        <f>Z35/SUM($Z$34:$Z$35)*100</f>
        <v>41.310706346233843</v>
      </c>
    </row>
    <row r="36" spans="1:54" s="4" customFormat="1" ht="12">
      <c r="A36" s="79" t="s">
        <v>3</v>
      </c>
      <c r="B36" s="200">
        <v>0</v>
      </c>
      <c r="C36" s="150"/>
      <c r="D36" s="200">
        <v>0</v>
      </c>
      <c r="E36" s="174"/>
      <c r="F36" s="200">
        <v>0</v>
      </c>
      <c r="G36" s="174"/>
      <c r="H36" s="200">
        <v>0</v>
      </c>
      <c r="I36" s="174"/>
      <c r="J36" s="246">
        <v>0</v>
      </c>
      <c r="K36" s="174"/>
      <c r="L36" s="246">
        <v>0</v>
      </c>
      <c r="M36" s="174"/>
      <c r="N36" s="246">
        <v>0</v>
      </c>
      <c r="O36" s="174"/>
      <c r="P36" s="246">
        <v>0</v>
      </c>
      <c r="Q36" s="174"/>
      <c r="R36" s="246">
        <v>0</v>
      </c>
      <c r="S36" s="174"/>
      <c r="T36" s="246">
        <v>0</v>
      </c>
      <c r="U36" s="174"/>
      <c r="V36" s="246">
        <v>0</v>
      </c>
      <c r="W36" s="174"/>
      <c r="X36" s="246">
        <v>0</v>
      </c>
      <c r="Y36" s="174"/>
      <c r="Z36" s="200">
        <v>96.578974049999999</v>
      </c>
      <c r="AA36" s="174" t="s">
        <v>71</v>
      </c>
      <c r="AB36" s="174"/>
      <c r="AC36" s="200">
        <v>0</v>
      </c>
      <c r="AD36" s="150"/>
      <c r="AE36" s="200">
        <v>0</v>
      </c>
      <c r="AF36" s="174"/>
      <c r="AG36" s="200">
        <v>0</v>
      </c>
      <c r="AH36" s="174"/>
      <c r="AI36" s="200">
        <v>0</v>
      </c>
      <c r="AJ36" s="174"/>
      <c r="AK36" s="246">
        <v>0</v>
      </c>
      <c r="AL36" s="174"/>
      <c r="AM36" s="246">
        <v>0</v>
      </c>
      <c r="AN36" s="174"/>
      <c r="AO36" s="246">
        <v>0</v>
      </c>
      <c r="AP36" s="174"/>
      <c r="AQ36" s="246">
        <v>0</v>
      </c>
      <c r="AR36" s="174"/>
      <c r="AS36" s="246">
        <v>0</v>
      </c>
      <c r="AT36" s="174"/>
      <c r="AU36" s="246">
        <v>0</v>
      </c>
      <c r="AV36" s="174"/>
      <c r="AW36" s="246">
        <v>0</v>
      </c>
      <c r="AX36" s="174"/>
      <c r="AY36" s="246">
        <v>0</v>
      </c>
      <c r="AZ36" s="217"/>
      <c r="BA36" s="216" t="s">
        <v>80</v>
      </c>
    </row>
    <row r="37" spans="1:54" s="4" customFormat="1" ht="6.6" customHeight="1">
      <c r="A37" s="9"/>
      <c r="B37" s="197"/>
      <c r="C37" s="150"/>
      <c r="D37" s="200"/>
      <c r="E37" s="150"/>
      <c r="F37" s="202"/>
      <c r="G37" s="174"/>
      <c r="H37" s="202"/>
      <c r="I37" s="174"/>
      <c r="J37" s="200"/>
      <c r="K37" s="174"/>
      <c r="L37" s="200"/>
      <c r="M37" s="174"/>
      <c r="N37" s="200"/>
      <c r="O37" s="174"/>
      <c r="P37" s="200"/>
      <c r="Q37" s="174"/>
      <c r="R37" s="200"/>
      <c r="S37" s="174"/>
      <c r="T37" s="174"/>
      <c r="U37" s="174"/>
      <c r="V37" s="174"/>
      <c r="W37" s="174"/>
      <c r="X37" s="174"/>
      <c r="Y37" s="174"/>
      <c r="Z37" s="174"/>
      <c r="AA37" s="174"/>
      <c r="AB37" s="174"/>
      <c r="AC37" s="217"/>
      <c r="AD37" s="217"/>
      <c r="AE37" s="220"/>
      <c r="AF37" s="217"/>
      <c r="AG37" s="220"/>
      <c r="AH37" s="220"/>
      <c r="AI37" s="218"/>
      <c r="AJ37" s="218"/>
      <c r="AK37" s="218"/>
      <c r="AL37" s="218"/>
      <c r="AM37" s="218"/>
      <c r="AN37" s="218"/>
      <c r="AO37" s="218"/>
      <c r="AP37" s="62"/>
      <c r="AQ37" s="218"/>
      <c r="AR37" s="62"/>
      <c r="AS37" s="218"/>
      <c r="AT37" s="62"/>
      <c r="AU37" s="174"/>
      <c r="AV37" s="174"/>
      <c r="AW37" s="174"/>
      <c r="AX37" s="174"/>
    </row>
    <row r="38" spans="1:54" s="38" customFormat="1" ht="12">
      <c r="A38" s="332" t="s">
        <v>134</v>
      </c>
      <c r="B38" s="201">
        <v>244535</v>
      </c>
      <c r="C38" s="182"/>
      <c r="D38" s="201">
        <v>169291</v>
      </c>
      <c r="E38" s="175"/>
      <c r="F38" s="204">
        <v>164835.33178126693</v>
      </c>
      <c r="G38" s="175"/>
      <c r="H38" s="204">
        <v>201652.35429278825</v>
      </c>
      <c r="I38" s="175"/>
      <c r="J38" s="201">
        <v>289977.87092660344</v>
      </c>
      <c r="K38" s="175"/>
      <c r="L38" s="201">
        <v>356317.41949626128</v>
      </c>
      <c r="M38" s="175"/>
      <c r="N38" s="201">
        <v>311064.17138931039</v>
      </c>
      <c r="O38" s="175"/>
      <c r="P38" s="201">
        <v>412911.86012383917</v>
      </c>
      <c r="Q38" s="175"/>
      <c r="R38" s="201">
        <v>397214</v>
      </c>
      <c r="S38" s="175"/>
      <c r="T38" s="201">
        <f>SUM(T39:T45)</f>
        <v>504744.76167452236</v>
      </c>
      <c r="U38" s="201"/>
      <c r="V38" s="201">
        <f t="shared" ref="V38" si="16">SUM(V39:V45)</f>
        <v>601812.32797710155</v>
      </c>
      <c r="W38" s="201"/>
      <c r="X38" s="201">
        <f>SUM(X39:X45)</f>
        <v>583673</v>
      </c>
      <c r="Y38" s="201"/>
      <c r="Z38" s="201">
        <f t="shared" ref="Z38" si="17">SUM(Z39:Z45)</f>
        <v>525327.69112282014</v>
      </c>
      <c r="AA38" s="175"/>
      <c r="AB38" s="175"/>
      <c r="AC38" s="214">
        <v>100</v>
      </c>
      <c r="AD38" s="214"/>
      <c r="AE38" s="214">
        <v>100.00000000000001</v>
      </c>
      <c r="AF38" s="214"/>
      <c r="AG38" s="214">
        <v>100.00000000000006</v>
      </c>
      <c r="AH38" s="214"/>
      <c r="AI38" s="214">
        <v>99.999999999999829</v>
      </c>
      <c r="AJ38" s="214"/>
      <c r="AK38" s="214">
        <v>100.00000000000014</v>
      </c>
      <c r="AL38" s="214"/>
      <c r="AM38" s="214">
        <v>99.999999999999815</v>
      </c>
      <c r="AN38" s="214"/>
      <c r="AO38" s="214">
        <v>100</v>
      </c>
      <c r="AP38" s="67"/>
      <c r="AQ38" s="214">
        <v>99.999999999999886</v>
      </c>
      <c r="AR38" s="67"/>
      <c r="AS38" s="214">
        <v>100</v>
      </c>
      <c r="AT38" s="67"/>
      <c r="AU38" s="214">
        <f>SUM(AU39:AU44)</f>
        <v>100</v>
      </c>
      <c r="AV38" s="214"/>
      <c r="AW38" s="214">
        <f t="shared" ref="AW38:BA38" si="18">SUM(AW39:AW44)</f>
        <v>99.999999999999986</v>
      </c>
      <c r="AX38" s="214"/>
      <c r="AY38" s="214">
        <f t="shared" si="18"/>
        <v>100.00000000000001</v>
      </c>
      <c r="AZ38" s="214"/>
      <c r="BA38" s="214">
        <f t="shared" si="18"/>
        <v>99.989758159691675</v>
      </c>
    </row>
    <row r="39" spans="1:54" s="4" customFormat="1" ht="12">
      <c r="A39" s="333" t="s">
        <v>33</v>
      </c>
      <c r="B39" s="197">
        <v>73996</v>
      </c>
      <c r="C39" s="150"/>
      <c r="D39" s="197">
        <v>46153</v>
      </c>
      <c r="E39" s="176"/>
      <c r="F39" s="203">
        <v>49806.108861285102</v>
      </c>
      <c r="G39" s="174"/>
      <c r="H39" s="203">
        <v>46124.715419995686</v>
      </c>
      <c r="I39" s="174"/>
      <c r="J39" s="200">
        <v>54568.482319652627</v>
      </c>
      <c r="K39" s="174"/>
      <c r="L39" s="200">
        <v>89021.777010943129</v>
      </c>
      <c r="M39" s="174"/>
      <c r="N39" s="200">
        <v>92015.790450259199</v>
      </c>
      <c r="O39" s="174"/>
      <c r="P39" s="200">
        <v>96251.486422718386</v>
      </c>
      <c r="Q39" s="174"/>
      <c r="R39" s="200">
        <v>85273</v>
      </c>
      <c r="S39" s="174"/>
      <c r="T39" s="200">
        <v>108001.85639153355</v>
      </c>
      <c r="U39" s="174"/>
      <c r="V39" s="200">
        <v>328425.89672815014</v>
      </c>
      <c r="W39" s="174"/>
      <c r="X39" s="200">
        <v>248293</v>
      </c>
      <c r="Y39" s="174"/>
      <c r="Z39" s="200">
        <v>239786.5589</v>
      </c>
      <c r="AA39" s="174"/>
      <c r="AB39" s="174"/>
      <c r="AC39" s="217">
        <v>30.259880998630052</v>
      </c>
      <c r="AD39" s="218"/>
      <c r="AE39" s="217">
        <v>27.262524292490447</v>
      </c>
      <c r="AF39" s="229"/>
      <c r="AG39" s="217">
        <v>30.215675439884944</v>
      </c>
      <c r="AH39" s="217"/>
      <c r="AI39" s="236">
        <v>22.879866199421919</v>
      </c>
      <c r="AJ39" s="236"/>
      <c r="AK39" s="236">
        <v>18.837110111611718</v>
      </c>
      <c r="AL39" s="236"/>
      <c r="AM39" s="236">
        <v>24.98384085088971</v>
      </c>
      <c r="AN39" s="236"/>
      <c r="AO39" s="236">
        <v>29.580967180915685</v>
      </c>
      <c r="AP39" s="62"/>
      <c r="AQ39" s="236">
        <v>23.3104194182872</v>
      </c>
      <c r="AR39" s="62"/>
      <c r="AS39" s="217">
        <v>21.467773039218155</v>
      </c>
      <c r="AT39" s="62"/>
      <c r="AU39" s="217">
        <f>T39/($T$38-$T$45)*100</f>
        <v>21.397320902000178</v>
      </c>
      <c r="AV39" s="217"/>
      <c r="AW39" s="217">
        <f>V39/SUM($V$39:$V$44)*100</f>
        <v>54.57704864716225</v>
      </c>
      <c r="AX39" s="217"/>
      <c r="AY39" s="217">
        <f>X39/SUM($X$39:$X$45)*100</f>
        <v>42.539744000493428</v>
      </c>
      <c r="AZ39" s="217"/>
      <c r="BA39" s="217">
        <f>Z39/SUM($Z$39:$Z$45)*100</f>
        <v>45.64513977694326</v>
      </c>
    </row>
    <row r="40" spans="1:54" s="4" customFormat="1" ht="12">
      <c r="A40" s="333" t="s">
        <v>34</v>
      </c>
      <c r="B40" s="197">
        <v>111886</v>
      </c>
      <c r="C40" s="150"/>
      <c r="D40" s="197">
        <v>69899</v>
      </c>
      <c r="E40" s="176"/>
      <c r="F40" s="203">
        <v>61007.086650496392</v>
      </c>
      <c r="G40" s="174"/>
      <c r="H40" s="203">
        <v>69751.528962999262</v>
      </c>
      <c r="I40" s="174"/>
      <c r="J40" s="200">
        <v>117783.88204342179</v>
      </c>
      <c r="K40" s="174"/>
      <c r="L40" s="200">
        <v>123271.32617102309</v>
      </c>
      <c r="M40" s="174"/>
      <c r="N40" s="200">
        <v>113632.56535359642</v>
      </c>
      <c r="O40" s="174"/>
      <c r="P40" s="200">
        <v>153627.12709305502</v>
      </c>
      <c r="Q40" s="174"/>
      <c r="R40" s="200">
        <v>143100</v>
      </c>
      <c r="S40" s="174"/>
      <c r="T40" s="200">
        <v>204755.76542467065</v>
      </c>
      <c r="U40" s="174"/>
      <c r="V40" s="200">
        <v>143140.86064802718</v>
      </c>
      <c r="W40" s="174"/>
      <c r="X40" s="200">
        <v>182524</v>
      </c>
      <c r="Y40" s="174"/>
      <c r="Z40" s="200">
        <v>154467.95569999999</v>
      </c>
      <c r="AA40" s="174"/>
      <c r="AB40" s="174"/>
      <c r="AC40" s="217">
        <v>45.754595456683091</v>
      </c>
      <c r="AD40" s="218"/>
      <c r="AE40" s="217">
        <v>41.289259322704694</v>
      </c>
      <c r="AF40" s="229"/>
      <c r="AG40" s="217">
        <v>37.010928416397739</v>
      </c>
      <c r="AH40" s="217"/>
      <c r="AI40" s="236">
        <v>34.599793957464271</v>
      </c>
      <c r="AJ40" s="236"/>
      <c r="AK40" s="236">
        <v>40.65914720567487</v>
      </c>
      <c r="AL40" s="236"/>
      <c r="AM40" s="236">
        <v>34.595930321143427</v>
      </c>
      <c r="AN40" s="236"/>
      <c r="AO40" s="236">
        <v>36.530264750864006</v>
      </c>
      <c r="AP40" s="62"/>
      <c r="AQ40" s="236">
        <v>37.205791823702889</v>
      </c>
      <c r="AR40" s="62"/>
      <c r="AS40" s="217">
        <v>36.025920536536979</v>
      </c>
      <c r="AT40" s="62"/>
      <c r="AU40" s="217">
        <f t="shared" ref="AU40:AU44" si="19">T40/($T$38-$T$45)*100</f>
        <v>40.566199190533567</v>
      </c>
      <c r="AV40" s="174"/>
      <c r="AW40" s="217">
        <f t="shared" ref="AW40:AW44" si="20">V40/SUM($V$39:$V$44)*100</f>
        <v>23.786813990038354</v>
      </c>
      <c r="AX40" s="217"/>
      <c r="AY40" s="217">
        <f>X40/SUM($X$39:$X$45)*100</f>
        <v>31.27161955409964</v>
      </c>
      <c r="AZ40" s="217"/>
      <c r="BA40" s="217">
        <f t="shared" ref="BA40:BA44" si="21">Z40/SUM($Z$39:$Z$45)*100</f>
        <v>29.404114481352522</v>
      </c>
    </row>
    <row r="41" spans="1:54" s="4" customFormat="1" ht="12">
      <c r="A41" s="333" t="s">
        <v>35</v>
      </c>
      <c r="B41" s="197">
        <v>38231</v>
      </c>
      <c r="C41" s="150"/>
      <c r="D41" s="197">
        <v>41322</v>
      </c>
      <c r="E41" s="176"/>
      <c r="F41" s="203">
        <v>42376.261990429732</v>
      </c>
      <c r="G41" s="174"/>
      <c r="H41" s="203">
        <v>65446.566858915183</v>
      </c>
      <c r="I41" s="174"/>
      <c r="J41" s="200">
        <v>97339.211621335926</v>
      </c>
      <c r="K41" s="174"/>
      <c r="L41" s="200">
        <v>117605.84428482485</v>
      </c>
      <c r="M41" s="174"/>
      <c r="N41" s="200">
        <v>81467.704329363536</v>
      </c>
      <c r="O41" s="174"/>
      <c r="P41" s="200">
        <v>132728.38287410967</v>
      </c>
      <c r="Q41" s="174"/>
      <c r="R41" s="200">
        <v>122371</v>
      </c>
      <c r="S41" s="174"/>
      <c r="T41" s="200">
        <v>130818.00515291149</v>
      </c>
      <c r="U41" s="174"/>
      <c r="V41" s="200">
        <v>96171.628243136976</v>
      </c>
      <c r="W41" s="174"/>
      <c r="X41" s="200">
        <v>126307</v>
      </c>
      <c r="Y41" s="174"/>
      <c r="Z41" s="200">
        <v>104772.7234</v>
      </c>
      <c r="AA41" s="174"/>
      <c r="AB41" s="174"/>
      <c r="AC41" s="217">
        <v>15.634162798781359</v>
      </c>
      <c r="AD41" s="218"/>
      <c r="AE41" s="217">
        <v>24.40885812004182</v>
      </c>
      <c r="AF41" s="229"/>
      <c r="AG41" s="217">
        <v>25.708239570059032</v>
      </c>
      <c r="AH41" s="217"/>
      <c r="AI41" s="236">
        <v>32.464345401562163</v>
      </c>
      <c r="AJ41" s="236"/>
      <c r="AK41" s="236">
        <v>33.601620744145563</v>
      </c>
      <c r="AL41" s="236"/>
      <c r="AM41" s="236">
        <v>33.005920521957158</v>
      </c>
      <c r="AN41" s="236"/>
      <c r="AO41" s="236">
        <v>26.189999306414226</v>
      </c>
      <c r="AP41" s="62"/>
      <c r="AQ41" s="236">
        <v>32.144483046406577</v>
      </c>
      <c r="AR41" s="62"/>
      <c r="AS41" s="217">
        <v>30.807323004727934</v>
      </c>
      <c r="AT41" s="62"/>
      <c r="AU41" s="217">
        <f t="shared" si="19"/>
        <v>25.917654839827275</v>
      </c>
      <c r="AV41" s="174"/>
      <c r="AW41" s="217">
        <f t="shared" si="20"/>
        <v>15.98157662167268</v>
      </c>
      <c r="AX41" s="217"/>
      <c r="AY41" s="217">
        <f>X41/SUM($X$39:$X$45)*100</f>
        <v>21.640027892330124</v>
      </c>
      <c r="AZ41" s="217"/>
      <c r="BA41" s="217">
        <f t="shared" si="21"/>
        <v>19.944260538800425</v>
      </c>
    </row>
    <row r="42" spans="1:54" s="4" customFormat="1" ht="12">
      <c r="A42" s="333" t="s">
        <v>36</v>
      </c>
      <c r="B42" s="197">
        <v>15595</v>
      </c>
      <c r="C42" s="150"/>
      <c r="D42" s="197">
        <v>10459</v>
      </c>
      <c r="E42" s="176"/>
      <c r="F42" s="203">
        <v>9156.1735882577414</v>
      </c>
      <c r="G42" s="174"/>
      <c r="H42" s="203">
        <v>17614.220391361749</v>
      </c>
      <c r="I42" s="174"/>
      <c r="J42" s="200">
        <v>17002.716765806686</v>
      </c>
      <c r="K42" s="174"/>
      <c r="L42" s="200">
        <v>22936.190086155064</v>
      </c>
      <c r="M42" s="174"/>
      <c r="N42" s="200">
        <v>18918.712648516201</v>
      </c>
      <c r="O42" s="174"/>
      <c r="P42" s="200">
        <v>26843.126318044866</v>
      </c>
      <c r="Q42" s="174"/>
      <c r="R42" s="200">
        <v>42476</v>
      </c>
      <c r="S42" s="174"/>
      <c r="T42" s="200">
        <v>55872.144688361615</v>
      </c>
      <c r="U42" s="174"/>
      <c r="V42" s="200">
        <v>30936.861505486871</v>
      </c>
      <c r="W42" s="174"/>
      <c r="X42" s="200">
        <v>21786</v>
      </c>
      <c r="Y42" s="174"/>
      <c r="Z42" s="200">
        <v>21196.468400000002</v>
      </c>
      <c r="AA42" s="174"/>
      <c r="AB42" s="174"/>
      <c r="AC42" s="217">
        <v>6.3774101866808426</v>
      </c>
      <c r="AD42" s="218"/>
      <c r="AE42" s="217">
        <v>6.1781193329828517</v>
      </c>
      <c r="AF42" s="229"/>
      <c r="AG42" s="217">
        <v>5.5547396843340602</v>
      </c>
      <c r="AH42" s="217"/>
      <c r="AI42" s="236">
        <v>8.7374198863192394</v>
      </c>
      <c r="AJ42" s="236"/>
      <c r="AK42" s="236">
        <v>5.8693596431341266</v>
      </c>
      <c r="AL42" s="236"/>
      <c r="AM42" s="236">
        <v>6.4370106066048471</v>
      </c>
      <c r="AN42" s="236"/>
      <c r="AO42" s="236">
        <v>6.0819324077148735</v>
      </c>
      <c r="AP42" s="62"/>
      <c r="AQ42" s="236">
        <v>6.5009337125831497</v>
      </c>
      <c r="AR42" s="62"/>
      <c r="AS42" s="217">
        <v>10.693480088818621</v>
      </c>
      <c r="AT42" s="62"/>
      <c r="AU42" s="217">
        <f t="shared" si="19"/>
        <v>11.069385743202618</v>
      </c>
      <c r="AV42" s="174"/>
      <c r="AW42" s="217">
        <f t="shared" si="20"/>
        <v>5.141015407725483</v>
      </c>
      <c r="AX42" s="217"/>
      <c r="AY42" s="217">
        <f>X42/SUM($X$39:$X$45)*100</f>
        <v>3.7325694352831125</v>
      </c>
      <c r="AZ42" s="217"/>
      <c r="BA42" s="217">
        <f t="shared" si="21"/>
        <v>4.0349040719127682</v>
      </c>
    </row>
    <row r="43" spans="1:54" s="4" customFormat="1" ht="12">
      <c r="A43" s="334" t="s">
        <v>37</v>
      </c>
      <c r="B43" s="197">
        <v>4450</v>
      </c>
      <c r="C43" s="140" t="s">
        <v>71</v>
      </c>
      <c r="D43" s="197">
        <v>1458</v>
      </c>
      <c r="E43" s="176" t="s">
        <v>71</v>
      </c>
      <c r="F43" s="203">
        <v>2442.5142370001954</v>
      </c>
      <c r="G43" s="174" t="s">
        <v>71</v>
      </c>
      <c r="H43" s="203">
        <v>2450.1205010271906</v>
      </c>
      <c r="I43" s="174" t="s">
        <v>71</v>
      </c>
      <c r="J43" s="200">
        <v>2991.7684148401481</v>
      </c>
      <c r="K43" s="174" t="s">
        <v>71</v>
      </c>
      <c r="L43" s="200">
        <v>3391.3682787446887</v>
      </c>
      <c r="M43" s="174"/>
      <c r="N43" s="200">
        <v>5000.6994075750154</v>
      </c>
      <c r="O43" s="174"/>
      <c r="P43" s="200">
        <v>3157.5523436667609</v>
      </c>
      <c r="Q43" s="174"/>
      <c r="R43" s="200">
        <v>3819</v>
      </c>
      <c r="S43" s="174"/>
      <c r="T43" s="200">
        <v>5258.8826960450488</v>
      </c>
      <c r="U43" s="174"/>
      <c r="V43" s="200">
        <v>3057.4978330000004</v>
      </c>
      <c r="W43" s="174"/>
      <c r="X43" s="200">
        <v>4398</v>
      </c>
      <c r="Y43" s="174"/>
      <c r="Z43" s="200">
        <v>4834.7873390000004</v>
      </c>
      <c r="AA43" s="174"/>
      <c r="AB43" s="174"/>
      <c r="AC43" s="217">
        <v>1.8197803995338091</v>
      </c>
      <c r="AD43" s="225"/>
      <c r="AE43" s="217">
        <v>0.86123893178018918</v>
      </c>
      <c r="AF43" s="229"/>
      <c r="AG43" s="217">
        <v>1.4817904696799851</v>
      </c>
      <c r="AH43" s="217"/>
      <c r="AI43" s="236">
        <v>1.2153663979390239</v>
      </c>
      <c r="AJ43" s="236"/>
      <c r="AK43" s="236">
        <v>1.0327622954338502</v>
      </c>
      <c r="AL43" s="236"/>
      <c r="AM43" s="236">
        <v>0.95178290287889433</v>
      </c>
      <c r="AN43" s="236"/>
      <c r="AO43" s="236">
        <v>1.607610219216286</v>
      </c>
      <c r="AP43" s="62"/>
      <c r="AQ43" s="236">
        <v>0.76470371733080156</v>
      </c>
      <c r="AR43" s="62"/>
      <c r="AS43" s="217">
        <v>0.96144647469625943</v>
      </c>
      <c r="AT43" s="62"/>
      <c r="AU43" s="217">
        <f t="shared" si="19"/>
        <v>1.0418895044296004</v>
      </c>
      <c r="AV43" s="174"/>
      <c r="AW43" s="217">
        <f t="shared" si="20"/>
        <v>0.50808785066166029</v>
      </c>
      <c r="AX43" s="217"/>
      <c r="AY43" s="217">
        <f>X43/SUM($X$39:$X$45)*100</f>
        <v>0.7535041024683341</v>
      </c>
      <c r="AZ43" s="217"/>
      <c r="BA43" s="217">
        <f t="shared" si="21"/>
        <v>0.92033742380232542</v>
      </c>
    </row>
    <row r="44" spans="1:54" s="3" customFormat="1" ht="12">
      <c r="A44" s="334" t="s">
        <v>38</v>
      </c>
      <c r="B44" s="197">
        <v>377</v>
      </c>
      <c r="C44" s="174" t="s">
        <v>71</v>
      </c>
      <c r="D44" s="200">
        <v>0</v>
      </c>
      <c r="E44" s="176"/>
      <c r="F44" s="203">
        <v>47.186453797774561</v>
      </c>
      <c r="G44" s="174" t="s">
        <v>71</v>
      </c>
      <c r="H44" s="203">
        <v>208.06270642841037</v>
      </c>
      <c r="I44" s="174" t="s">
        <v>71</v>
      </c>
      <c r="J44" s="200">
        <v>0</v>
      </c>
      <c r="K44" s="174"/>
      <c r="L44" s="200">
        <v>90.913664570399987</v>
      </c>
      <c r="M44" s="178" t="s">
        <v>71</v>
      </c>
      <c r="N44" s="200">
        <v>28.699200000000005</v>
      </c>
      <c r="O44" s="178" t="s">
        <v>71</v>
      </c>
      <c r="P44" s="200">
        <v>304.18507224444448</v>
      </c>
      <c r="Q44" s="178" t="s">
        <v>71</v>
      </c>
      <c r="R44" s="200">
        <v>175</v>
      </c>
      <c r="S44" s="92" t="s">
        <v>71</v>
      </c>
      <c r="T44" s="200">
        <v>38.107320999999999</v>
      </c>
      <c r="U44" s="178" t="s">
        <v>71</v>
      </c>
      <c r="V44" s="200">
        <v>32.841253000000002</v>
      </c>
      <c r="W44" s="178" t="s">
        <v>71</v>
      </c>
      <c r="X44" s="200">
        <v>0</v>
      </c>
      <c r="Y44" s="178"/>
      <c r="Z44" s="200">
        <v>215.39416059999999</v>
      </c>
      <c r="AA44" s="178" t="s">
        <v>71</v>
      </c>
      <c r="AB44" s="178"/>
      <c r="AC44" s="217">
        <v>0.1541701596908418</v>
      </c>
      <c r="AD44" s="225"/>
      <c r="AE44" s="217">
        <v>0</v>
      </c>
      <c r="AF44" s="229"/>
      <c r="AG44" s="217">
        <v>2.8626419644296915E-2</v>
      </c>
      <c r="AH44" s="217"/>
      <c r="AI44" s="236">
        <v>0.10320815729321364</v>
      </c>
      <c r="AJ44" s="236"/>
      <c r="AK44" s="236">
        <v>0</v>
      </c>
      <c r="AL44" s="236"/>
      <c r="AM44" s="236">
        <v>2.5514796525785283E-2</v>
      </c>
      <c r="AN44" s="236"/>
      <c r="AO44" s="236">
        <v>9.2261348749424783E-3</v>
      </c>
      <c r="AP44" s="144"/>
      <c r="AQ44" s="236">
        <v>7.3668281689272377E-2</v>
      </c>
      <c r="AR44" s="144"/>
      <c r="AS44" s="217">
        <v>4.4056856002054307E-2</v>
      </c>
      <c r="AT44" s="144"/>
      <c r="AU44" s="217">
        <f t="shared" si="19"/>
        <v>7.5498200067647212E-3</v>
      </c>
      <c r="AV44" s="92"/>
      <c r="AW44" s="217">
        <f t="shared" si="20"/>
        <v>5.4574827395489443E-3</v>
      </c>
      <c r="AX44" s="217"/>
      <c r="AY44" s="217">
        <f>X45/SUM($X$39:$X$45)*100</f>
        <v>6.2535015325361973E-2</v>
      </c>
      <c r="AZ44" s="217"/>
      <c r="BA44" s="217">
        <f t="shared" si="21"/>
        <v>4.1001866880389037E-2</v>
      </c>
    </row>
    <row r="45" spans="1:54" s="3" customFormat="1" ht="12">
      <c r="A45" s="334" t="s">
        <v>3</v>
      </c>
      <c r="B45" s="200">
        <v>0</v>
      </c>
      <c r="C45" s="140"/>
      <c r="D45" s="200">
        <v>0</v>
      </c>
      <c r="E45" s="176"/>
      <c r="F45" s="203">
        <v>0</v>
      </c>
      <c r="G45" s="178"/>
      <c r="H45" s="203">
        <v>57.139452060788415</v>
      </c>
      <c r="I45" s="174" t="s">
        <v>71</v>
      </c>
      <c r="J45" s="200">
        <v>291.80976154626734</v>
      </c>
      <c r="K45" s="174" t="s">
        <v>71</v>
      </c>
      <c r="L45" s="200">
        <v>0</v>
      </c>
      <c r="M45" s="28"/>
      <c r="N45" s="200">
        <v>0</v>
      </c>
      <c r="O45" s="28"/>
      <c r="P45" s="200">
        <v>0</v>
      </c>
      <c r="Q45" s="28"/>
      <c r="R45" s="200">
        <v>0</v>
      </c>
      <c r="S45" s="28"/>
      <c r="T45" s="200">
        <v>0</v>
      </c>
      <c r="U45" s="28"/>
      <c r="V45" s="200">
        <v>46.741766300289243</v>
      </c>
      <c r="W45" s="178" t="s">
        <v>71</v>
      </c>
      <c r="X45" s="200">
        <v>365</v>
      </c>
      <c r="Y45" s="178" t="s">
        <v>71</v>
      </c>
      <c r="Z45" s="200">
        <v>53.80322322</v>
      </c>
      <c r="AA45" s="178" t="s">
        <v>71</v>
      </c>
      <c r="AB45" s="178"/>
      <c r="AC45" s="217">
        <v>0</v>
      </c>
      <c r="AD45" s="225"/>
      <c r="AE45" s="217">
        <v>0</v>
      </c>
      <c r="AF45" s="229"/>
      <c r="AG45" s="217">
        <v>0</v>
      </c>
      <c r="AH45" s="217"/>
      <c r="AI45" s="237" t="s">
        <v>80</v>
      </c>
      <c r="AJ45" s="237"/>
      <c r="AK45" s="237" t="s">
        <v>80</v>
      </c>
      <c r="AL45" s="237"/>
      <c r="AM45" s="217">
        <v>0</v>
      </c>
      <c r="AN45" s="217"/>
      <c r="AO45" s="217">
        <v>0</v>
      </c>
      <c r="AP45" s="144"/>
      <c r="AQ45" s="217">
        <v>0</v>
      </c>
      <c r="AR45" s="144"/>
      <c r="AS45" s="217">
        <v>0</v>
      </c>
      <c r="AT45" s="144"/>
      <c r="AU45" s="217">
        <f>T45/($T$38-$T$45)*100</f>
        <v>0</v>
      </c>
      <c r="AV45" s="28"/>
      <c r="AW45" s="237" t="s">
        <v>80</v>
      </c>
      <c r="AX45" s="237"/>
      <c r="AY45" s="237" t="s">
        <v>80</v>
      </c>
      <c r="AZ45" s="237"/>
      <c r="BA45" s="237" t="s">
        <v>80</v>
      </c>
    </row>
    <row r="46" spans="1:54" s="4" customFormat="1" ht="6.6" customHeight="1">
      <c r="A46" s="53"/>
      <c r="B46" s="200"/>
      <c r="C46" s="140"/>
      <c r="D46" s="200"/>
      <c r="E46" s="176"/>
      <c r="F46" s="202"/>
      <c r="G46" s="174"/>
      <c r="H46" s="202"/>
      <c r="I46" s="176"/>
      <c r="J46" s="200"/>
      <c r="K46" s="176"/>
      <c r="L46" s="200"/>
      <c r="M46" s="22"/>
      <c r="N46" s="200"/>
      <c r="O46" s="22"/>
      <c r="P46" s="200"/>
      <c r="Q46" s="22"/>
      <c r="R46" s="200"/>
      <c r="S46" s="22"/>
      <c r="T46" s="22"/>
      <c r="U46" s="22"/>
      <c r="V46" s="22"/>
      <c r="W46" s="176"/>
      <c r="X46" s="176"/>
      <c r="Y46" s="176"/>
      <c r="Z46" s="176"/>
      <c r="AA46" s="176"/>
      <c r="AB46" s="176"/>
      <c r="AC46" s="225"/>
      <c r="AD46" s="220"/>
      <c r="AE46" s="225"/>
      <c r="AF46" s="229"/>
      <c r="AG46" s="225"/>
      <c r="AH46" s="225"/>
      <c r="AI46" s="218"/>
      <c r="AJ46" s="218"/>
      <c r="AK46" s="218"/>
      <c r="AL46" s="218"/>
      <c r="AM46" s="218"/>
      <c r="AN46" s="218"/>
      <c r="AO46" s="218"/>
      <c r="AP46" s="62"/>
      <c r="AQ46" s="218"/>
      <c r="AR46" s="62"/>
      <c r="AS46" s="218"/>
      <c r="AT46" s="62"/>
      <c r="AU46" s="22"/>
      <c r="AV46" s="22"/>
      <c r="AW46" s="22"/>
      <c r="AX46" s="22"/>
    </row>
    <row r="47" spans="1:54" s="38" customFormat="1" ht="12">
      <c r="A47" s="39" t="s">
        <v>52</v>
      </c>
      <c r="B47" s="201">
        <v>244535</v>
      </c>
      <c r="C47" s="182"/>
      <c r="D47" s="201">
        <v>169291</v>
      </c>
      <c r="E47" s="288"/>
      <c r="F47" s="204">
        <v>164835.33178126696</v>
      </c>
      <c r="G47" s="175"/>
      <c r="H47" s="204">
        <v>201652.35429278825</v>
      </c>
      <c r="I47" s="175"/>
      <c r="J47" s="201">
        <v>289977.87092660362</v>
      </c>
      <c r="K47" s="175"/>
      <c r="L47" s="201">
        <v>356317.41949626163</v>
      </c>
      <c r="M47" s="29"/>
      <c r="N47" s="201">
        <v>311064.17138931039</v>
      </c>
      <c r="O47" s="29"/>
      <c r="P47" s="201">
        <v>412911.86012383876</v>
      </c>
      <c r="Q47" s="29"/>
      <c r="R47" s="201">
        <v>397214</v>
      </c>
      <c r="S47" s="29"/>
      <c r="T47" s="201">
        <f>SUM(T48:T49)</f>
        <v>504744.76167452487</v>
      </c>
      <c r="U47" s="201"/>
      <c r="V47" s="201">
        <f>SUM(V48:V50)</f>
        <v>601812.32797709724</v>
      </c>
      <c r="W47" s="201"/>
      <c r="X47" s="201">
        <f t="shared" ref="X47:Z47" si="22">SUM(X48:X50)</f>
        <v>583673</v>
      </c>
      <c r="Y47" s="201"/>
      <c r="Z47" s="201">
        <f t="shared" si="22"/>
        <v>525327.69116406003</v>
      </c>
      <c r="AA47" s="175"/>
      <c r="AB47" s="175"/>
      <c r="AC47" s="214">
        <v>100</v>
      </c>
      <c r="AD47" s="214"/>
      <c r="AE47" s="214">
        <v>100</v>
      </c>
      <c r="AF47" s="214"/>
      <c r="AG47" s="214">
        <v>100.00000000000007</v>
      </c>
      <c r="AH47" s="214"/>
      <c r="AI47" s="214">
        <v>99.999999999999801</v>
      </c>
      <c r="AJ47" s="214"/>
      <c r="AK47" s="214">
        <v>100.00000000000017</v>
      </c>
      <c r="AL47" s="214"/>
      <c r="AM47" s="214">
        <v>99.999999999999943</v>
      </c>
      <c r="AN47" s="214"/>
      <c r="AO47" s="214">
        <v>100</v>
      </c>
      <c r="AP47" s="67"/>
      <c r="AQ47" s="214">
        <v>99.999999999999815</v>
      </c>
      <c r="AR47" s="67"/>
      <c r="AS47" s="214">
        <v>100</v>
      </c>
      <c r="AT47" s="67"/>
      <c r="AU47" s="214">
        <f>SUM(AU48:AU49)</f>
        <v>100</v>
      </c>
      <c r="AV47" s="214"/>
      <c r="AW47" s="214">
        <f t="shared" ref="AW47:BA47" si="23">SUM(AW48:AW49)</f>
        <v>100</v>
      </c>
      <c r="AX47" s="214"/>
      <c r="AY47" s="214">
        <f t="shared" si="23"/>
        <v>100</v>
      </c>
      <c r="AZ47" s="214"/>
      <c r="BA47" s="214">
        <f t="shared" si="23"/>
        <v>100</v>
      </c>
      <c r="BB47" s="214"/>
    </row>
    <row r="48" spans="1:54" s="4" customFormat="1" ht="13.5">
      <c r="A48" s="333" t="s">
        <v>135</v>
      </c>
      <c r="B48" s="197">
        <v>129514</v>
      </c>
      <c r="C48" s="140"/>
      <c r="D48" s="197">
        <v>83017</v>
      </c>
      <c r="E48" s="168"/>
      <c r="F48" s="203">
        <v>83674.538553200837</v>
      </c>
      <c r="G48" s="195"/>
      <c r="H48" s="203">
        <v>117268.53075057884</v>
      </c>
      <c r="I48" s="195"/>
      <c r="J48" s="200">
        <v>166526.6777418617</v>
      </c>
      <c r="K48" s="195"/>
      <c r="L48" s="200">
        <v>216654.09325175645</v>
      </c>
      <c r="M48" s="22"/>
      <c r="N48" s="200">
        <v>166582.27356861936</v>
      </c>
      <c r="O48" s="22"/>
      <c r="P48" s="200">
        <v>212569.17019548963</v>
      </c>
      <c r="Q48" s="22"/>
      <c r="R48" s="200">
        <v>230371</v>
      </c>
      <c r="S48" s="22"/>
      <c r="T48" s="200">
        <v>293004.64395788097</v>
      </c>
      <c r="U48" s="22"/>
      <c r="V48" s="200">
        <v>412100.94591704418</v>
      </c>
      <c r="W48" s="195"/>
      <c r="X48" s="200">
        <v>429649</v>
      </c>
      <c r="Y48" s="195"/>
      <c r="Z48" s="200">
        <v>395883.88959999999</v>
      </c>
      <c r="AA48" s="195"/>
      <c r="AB48" s="195"/>
      <c r="AC48" s="217">
        <v>52.963379475330733</v>
      </c>
      <c r="AD48" s="217"/>
      <c r="AE48" s="217">
        <v>49.038046913303127</v>
      </c>
      <c r="AF48" s="217"/>
      <c r="AG48" s="217">
        <v>50.762501976357385</v>
      </c>
      <c r="AH48" s="217"/>
      <c r="AI48" s="236">
        <v>58.153811871847068</v>
      </c>
      <c r="AJ48" s="236"/>
      <c r="AK48" s="236">
        <v>57.427374444035287</v>
      </c>
      <c r="AL48" s="236"/>
      <c r="AM48" s="236">
        <v>60.803677114087705</v>
      </c>
      <c r="AN48" s="236"/>
      <c r="AO48" s="236">
        <v>53.552382077502067</v>
      </c>
      <c r="AP48" s="62"/>
      <c r="AQ48" s="236">
        <v>51.480519385356573</v>
      </c>
      <c r="AR48" s="62"/>
      <c r="AS48" s="217">
        <v>57.996696994567166</v>
      </c>
      <c r="AT48" s="62"/>
      <c r="AU48" s="217">
        <f>T48/$T$47*100</f>
        <v>58.050061378709159</v>
      </c>
      <c r="AV48" s="217"/>
      <c r="AW48" s="217">
        <f>V48/SUM($V$48:$V$49)*100</f>
        <v>68.483585943631411</v>
      </c>
      <c r="AX48" s="217"/>
      <c r="AY48" s="217">
        <f>X48/SUM($X$48:$X$49)*100</f>
        <v>73.611251505551905</v>
      </c>
      <c r="AZ48" s="217"/>
      <c r="BA48" s="217">
        <f>Z48/SUM($Z$48:$Z$49)*100</f>
        <v>75.365472021143432</v>
      </c>
    </row>
    <row r="49" spans="1:54" s="4" customFormat="1" ht="13.5">
      <c r="A49" s="333" t="s">
        <v>136</v>
      </c>
      <c r="B49" s="197">
        <v>115021</v>
      </c>
      <c r="C49" s="140"/>
      <c r="D49" s="197">
        <v>86274</v>
      </c>
      <c r="E49" s="168"/>
      <c r="F49" s="203">
        <v>81160.793228066119</v>
      </c>
      <c r="G49" s="174"/>
      <c r="H49" s="203">
        <v>84383.8235422094</v>
      </c>
      <c r="I49" s="174"/>
      <c r="J49" s="200">
        <v>123451.19318474192</v>
      </c>
      <c r="K49" s="174"/>
      <c r="L49" s="200">
        <v>139663.32624450521</v>
      </c>
      <c r="M49" s="22"/>
      <c r="N49" s="200">
        <v>144481.897820691</v>
      </c>
      <c r="O49" s="22"/>
      <c r="P49" s="200">
        <v>200342.68992834917</v>
      </c>
      <c r="Q49" s="22"/>
      <c r="R49" s="200">
        <v>166843</v>
      </c>
      <c r="S49" s="22"/>
      <c r="T49" s="200">
        <v>211740.1177166439</v>
      </c>
      <c r="U49" s="22"/>
      <c r="V49" s="200">
        <v>189650.466832053</v>
      </c>
      <c r="W49" s="174"/>
      <c r="X49" s="200">
        <v>154024</v>
      </c>
      <c r="Y49" s="174"/>
      <c r="Z49" s="200">
        <v>129401.6012</v>
      </c>
      <c r="AA49" s="174"/>
      <c r="AB49" s="174"/>
      <c r="AC49" s="217">
        <v>47.036620524669267</v>
      </c>
      <c r="AD49" s="217"/>
      <c r="AE49" s="217">
        <v>50.961953086696873</v>
      </c>
      <c r="AF49" s="217"/>
      <c r="AG49" s="217">
        <v>49.237498023642686</v>
      </c>
      <c r="AH49" s="217"/>
      <c r="AI49" s="236">
        <v>41.846188128152733</v>
      </c>
      <c r="AJ49" s="236"/>
      <c r="AK49" s="236">
        <v>42.572625555964891</v>
      </c>
      <c r="AL49" s="236"/>
      <c r="AM49" s="236">
        <v>39.196322885912238</v>
      </c>
      <c r="AN49" s="236"/>
      <c r="AO49" s="236">
        <v>46.447617922497933</v>
      </c>
      <c r="AP49" s="62"/>
      <c r="AQ49" s="236">
        <v>48.519480614643243</v>
      </c>
      <c r="AR49" s="62"/>
      <c r="AS49" s="217">
        <v>42.003303005432841</v>
      </c>
      <c r="AT49" s="62"/>
      <c r="AU49" s="217">
        <f>T49/$T$47*100</f>
        <v>41.949938621290841</v>
      </c>
      <c r="AV49" s="22"/>
      <c r="AW49" s="217">
        <f>V49/SUM($V$48:$V$49)*100</f>
        <v>31.516414056368582</v>
      </c>
      <c r="AX49" s="217"/>
      <c r="AY49" s="217">
        <f>X49/SUM($X$48:$X$49)*100</f>
        <v>26.388748494448087</v>
      </c>
      <c r="AZ49" s="217"/>
      <c r="BA49" s="217">
        <f>Z49/SUM($Z$48:$Z$49)*100</f>
        <v>24.634527978856561</v>
      </c>
    </row>
    <row r="50" spans="1:54" s="4" customFormat="1" ht="12">
      <c r="A50" s="333" t="s">
        <v>3</v>
      </c>
      <c r="B50" s="200">
        <v>0</v>
      </c>
      <c r="C50" s="174"/>
      <c r="D50" s="200">
        <v>0</v>
      </c>
      <c r="E50" s="176"/>
      <c r="F50" s="200">
        <v>0</v>
      </c>
      <c r="G50" s="176"/>
      <c r="H50" s="200">
        <v>0</v>
      </c>
      <c r="I50" s="174"/>
      <c r="J50" s="200">
        <v>0</v>
      </c>
      <c r="K50" s="176"/>
      <c r="L50" s="200">
        <v>0</v>
      </c>
      <c r="N50" s="200">
        <v>0</v>
      </c>
      <c r="O50" s="174"/>
      <c r="P50" s="200">
        <v>0</v>
      </c>
      <c r="Q50" s="176"/>
      <c r="R50" s="200">
        <v>0</v>
      </c>
      <c r="S50" s="22"/>
      <c r="T50" s="200">
        <v>0</v>
      </c>
      <c r="U50" s="22"/>
      <c r="V50" s="200">
        <v>60.915227999999999</v>
      </c>
      <c r="W50" s="178" t="s">
        <v>71</v>
      </c>
      <c r="X50" s="200">
        <v>0</v>
      </c>
      <c r="Y50" s="178"/>
      <c r="Z50" s="200">
        <v>42.200364059999998</v>
      </c>
      <c r="AA50" s="178" t="s">
        <v>71</v>
      </c>
      <c r="AB50" s="178"/>
      <c r="AC50" s="200">
        <v>0</v>
      </c>
      <c r="AD50" s="174"/>
      <c r="AE50" s="200">
        <v>0</v>
      </c>
      <c r="AF50" s="176"/>
      <c r="AG50" s="200">
        <v>0</v>
      </c>
      <c r="AH50" s="176"/>
      <c r="AI50" s="200">
        <v>0</v>
      </c>
      <c r="AJ50" s="174"/>
      <c r="AK50" s="200">
        <v>0</v>
      </c>
      <c r="AL50" s="176"/>
      <c r="AM50" s="200">
        <v>0</v>
      </c>
      <c r="AO50" s="200">
        <v>0</v>
      </c>
      <c r="AP50" s="174"/>
      <c r="AQ50" s="200">
        <v>0</v>
      </c>
      <c r="AR50" s="176"/>
      <c r="AS50" s="200">
        <v>0</v>
      </c>
      <c r="AT50" s="22"/>
      <c r="AU50" s="200">
        <v>0</v>
      </c>
      <c r="AV50" s="22"/>
      <c r="AW50" s="237" t="s">
        <v>80</v>
      </c>
      <c r="AX50" s="237"/>
      <c r="AY50" s="200">
        <v>0</v>
      </c>
      <c r="AZ50" s="200"/>
      <c r="BA50" s="237" t="s">
        <v>80</v>
      </c>
    </row>
    <row r="51" spans="1:54" s="4" customFormat="1" ht="6.6" customHeight="1">
      <c r="A51" s="22"/>
      <c r="B51" s="200"/>
      <c r="C51" s="140"/>
      <c r="D51" s="200"/>
      <c r="E51" s="168"/>
      <c r="F51" s="197"/>
      <c r="G51" s="150"/>
      <c r="H51" s="197"/>
      <c r="I51" s="150"/>
      <c r="J51" s="200"/>
      <c r="K51" s="150"/>
      <c r="L51" s="200"/>
      <c r="M51" s="22"/>
      <c r="N51" s="200"/>
      <c r="O51" s="22"/>
      <c r="P51" s="200"/>
      <c r="Q51" s="22"/>
      <c r="R51" s="200"/>
      <c r="S51" s="22"/>
      <c r="T51" s="22"/>
      <c r="U51" s="22"/>
      <c r="V51" s="22"/>
      <c r="W51" s="150"/>
      <c r="X51" s="150"/>
      <c r="Y51" s="150"/>
      <c r="Z51" s="150"/>
      <c r="AA51" s="150"/>
      <c r="AB51" s="150"/>
      <c r="AC51" s="220"/>
      <c r="AD51" s="220"/>
      <c r="AE51" s="220"/>
      <c r="AF51" s="220"/>
      <c r="AG51" s="220"/>
      <c r="AH51" s="220"/>
      <c r="AI51" s="218"/>
      <c r="AJ51" s="218"/>
      <c r="AK51" s="218"/>
      <c r="AL51" s="218"/>
      <c r="AM51" s="218"/>
      <c r="AN51" s="218"/>
      <c r="AO51" s="218"/>
      <c r="AP51" s="62"/>
      <c r="AQ51" s="218"/>
      <c r="AR51" s="62"/>
      <c r="AS51" s="218"/>
      <c r="AT51" s="62"/>
      <c r="AU51" s="22"/>
      <c r="AV51" s="22"/>
      <c r="AW51" s="22"/>
      <c r="AX51" s="22"/>
    </row>
    <row r="52" spans="1:54" s="38" customFormat="1" ht="12">
      <c r="A52" s="41" t="s">
        <v>53</v>
      </c>
      <c r="B52" s="201">
        <v>244535</v>
      </c>
      <c r="C52" s="182"/>
      <c r="D52" s="201">
        <v>169291</v>
      </c>
      <c r="E52" s="182"/>
      <c r="F52" s="204">
        <v>164835.33178126698</v>
      </c>
      <c r="G52" s="175"/>
      <c r="H52" s="204">
        <v>201652.35429278822</v>
      </c>
      <c r="I52" s="175"/>
      <c r="J52" s="201">
        <v>289977.8709266035</v>
      </c>
      <c r="K52" s="175"/>
      <c r="L52" s="201">
        <v>356317.41949626157</v>
      </c>
      <c r="M52" s="29"/>
      <c r="N52" s="201">
        <v>311064.17138931033</v>
      </c>
      <c r="O52" s="29"/>
      <c r="P52" s="201">
        <v>412911.86012383876</v>
      </c>
      <c r="Q52" s="29"/>
      <c r="R52" s="201">
        <v>397214</v>
      </c>
      <c r="S52" s="29"/>
      <c r="T52" s="201">
        <f>SUM(T53:T57)</f>
        <v>504744.76167452481</v>
      </c>
      <c r="U52" s="201"/>
      <c r="V52" s="201">
        <f t="shared" ref="V52:Z52" si="24">SUM(V53:V57)</f>
        <v>601812.32797709911</v>
      </c>
      <c r="W52" s="201"/>
      <c r="X52" s="201">
        <f t="shared" si="24"/>
        <v>583673</v>
      </c>
      <c r="Y52" s="201"/>
      <c r="Z52" s="201">
        <f t="shared" si="24"/>
        <v>525327.69118700002</v>
      </c>
      <c r="AA52" s="175"/>
      <c r="AB52" s="175"/>
      <c r="AC52" s="214">
        <v>100</v>
      </c>
      <c r="AD52" s="214"/>
      <c r="AE52" s="214">
        <v>99.999999999999986</v>
      </c>
      <c r="AF52" s="214"/>
      <c r="AG52" s="214">
        <v>100.00000000000009</v>
      </c>
      <c r="AH52" s="214"/>
      <c r="AI52" s="214">
        <v>99.999999999999787</v>
      </c>
      <c r="AJ52" s="214"/>
      <c r="AK52" s="214">
        <v>100.00000000000014</v>
      </c>
      <c r="AL52" s="214"/>
      <c r="AM52" s="214">
        <v>99.999999999999915</v>
      </c>
      <c r="AN52" s="214"/>
      <c r="AO52" s="214">
        <v>99.999999999999986</v>
      </c>
      <c r="AP52" s="67"/>
      <c r="AQ52" s="214">
        <v>99.999999999999815</v>
      </c>
      <c r="AR52" s="67"/>
      <c r="AS52" s="214">
        <v>100.00000000000001</v>
      </c>
      <c r="AT52" s="67"/>
      <c r="AU52" s="214">
        <f>SUM(AU53:AU56)</f>
        <v>100.00000000000001</v>
      </c>
      <c r="AV52" s="214"/>
      <c r="AW52" s="214">
        <f t="shared" ref="AW52:BA52" si="25">SUM(AW53:AW56)</f>
        <v>99.999999999999986</v>
      </c>
      <c r="AX52" s="214"/>
      <c r="AY52" s="214">
        <f t="shared" si="25"/>
        <v>100</v>
      </c>
      <c r="AZ52" s="214"/>
      <c r="BA52" s="214">
        <f t="shared" si="25"/>
        <v>99.999999999999986</v>
      </c>
    </row>
    <row r="53" spans="1:54" s="4" customFormat="1" ht="12">
      <c r="A53" s="331" t="s">
        <v>137</v>
      </c>
      <c r="B53" s="197">
        <v>136175</v>
      </c>
      <c r="C53" s="150"/>
      <c r="D53" s="200">
        <v>87946</v>
      </c>
      <c r="E53" s="176"/>
      <c r="F53" s="203">
        <v>84014.298848981634</v>
      </c>
      <c r="G53" s="178"/>
      <c r="H53" s="203">
        <v>107922.95763498516</v>
      </c>
      <c r="I53" s="178"/>
      <c r="J53" s="200">
        <v>161318.945136611</v>
      </c>
      <c r="K53" s="178"/>
      <c r="L53" s="200">
        <v>201125.00615594914</v>
      </c>
      <c r="M53" s="22"/>
      <c r="N53" s="200">
        <v>165875.3353564532</v>
      </c>
      <c r="O53" s="22"/>
      <c r="P53" s="200">
        <v>214884.40440327261</v>
      </c>
      <c r="Q53" s="22"/>
      <c r="R53" s="200">
        <v>228380</v>
      </c>
      <c r="S53" s="22"/>
      <c r="T53" s="200">
        <v>287325.43954198522</v>
      </c>
      <c r="U53" s="22"/>
      <c r="V53" s="200">
        <v>385222.75350461417</v>
      </c>
      <c r="W53" s="178"/>
      <c r="X53" s="200">
        <v>410084</v>
      </c>
      <c r="Y53" s="178"/>
      <c r="Z53" s="200">
        <v>380857.93660000002</v>
      </c>
      <c r="AA53" s="178"/>
      <c r="AB53" s="178"/>
      <c r="AC53" s="216">
        <v>55.687324922812685</v>
      </c>
      <c r="AD53" s="217"/>
      <c r="AE53" s="216">
        <v>51.959423132595603</v>
      </c>
      <c r="AF53" s="227"/>
      <c r="AG53" s="216">
        <v>50.968623013703706</v>
      </c>
      <c r="AH53" s="216"/>
      <c r="AI53" s="216">
        <v>53.519314472414578</v>
      </c>
      <c r="AJ53" s="236"/>
      <c r="AK53" s="216">
        <v>55.631467539618839</v>
      </c>
      <c r="AL53" s="236"/>
      <c r="AM53" s="216">
        <v>56.445459904903458</v>
      </c>
      <c r="AN53" s="236"/>
      <c r="AO53" s="216">
        <v>53.325117648748112</v>
      </c>
      <c r="AP53" s="62"/>
      <c r="AQ53" s="216">
        <v>52.041228444933743</v>
      </c>
      <c r="AR53" s="62"/>
      <c r="AS53" s="217">
        <v>57.495455849995217</v>
      </c>
      <c r="AT53" s="62"/>
      <c r="AU53" s="217">
        <f>T53/($T$52-$T$57)*100</f>
        <v>56.92489776194283</v>
      </c>
      <c r="AV53" s="217"/>
      <c r="AW53" s="217">
        <f>V53/SUM($V$53:$V$56)*100</f>
        <v>64.022138426057595</v>
      </c>
      <c r="AX53" s="217"/>
      <c r="AY53" s="217">
        <f>X53/SUM($X$53:$X$56)*100</f>
        <v>70.262935155454883</v>
      </c>
      <c r="AZ53" s="217"/>
      <c r="BA53" s="217">
        <f>Z53/SUM($Z$53:$Z$56)*100</f>
        <v>72.499116834948381</v>
      </c>
    </row>
    <row r="54" spans="1:54" s="4" customFormat="1" ht="12">
      <c r="A54" s="331" t="s">
        <v>138</v>
      </c>
      <c r="B54" s="197">
        <v>7571</v>
      </c>
      <c r="C54" s="150"/>
      <c r="D54" s="200">
        <v>2781</v>
      </c>
      <c r="E54" s="176"/>
      <c r="F54" s="203">
        <v>6213.9491670361131</v>
      </c>
      <c r="G54" s="178"/>
      <c r="H54" s="203">
        <v>11118.250657483741</v>
      </c>
      <c r="I54" s="178"/>
      <c r="J54" s="200">
        <v>11714.243137075577</v>
      </c>
      <c r="K54" s="178"/>
      <c r="L54" s="200">
        <v>24040.884555697958</v>
      </c>
      <c r="M54" s="22"/>
      <c r="N54" s="200">
        <v>7603.6149564091429</v>
      </c>
      <c r="O54" s="22"/>
      <c r="P54" s="200">
        <v>8825.0048851437205</v>
      </c>
      <c r="Q54" s="22"/>
      <c r="R54" s="200">
        <v>10917</v>
      </c>
      <c r="S54" s="22"/>
      <c r="T54" s="200">
        <v>13307.248240156758</v>
      </c>
      <c r="U54" s="22"/>
      <c r="V54" s="200">
        <v>13660.730030192968</v>
      </c>
      <c r="W54" s="178"/>
      <c r="X54" s="200">
        <v>9609</v>
      </c>
      <c r="Y54" s="178"/>
      <c r="Z54" s="200">
        <v>6728.420247</v>
      </c>
      <c r="AA54" s="178"/>
      <c r="AB54" s="178"/>
      <c r="AC54" s="216">
        <v>3.0960803157012289</v>
      </c>
      <c r="AD54" s="217"/>
      <c r="AE54" s="216">
        <v>1.6430440921900755</v>
      </c>
      <c r="AF54" s="227"/>
      <c r="AG54" s="216">
        <v>3.7697920099326145</v>
      </c>
      <c r="AH54" s="216"/>
      <c r="AI54" s="216">
        <v>5.5135734449897003</v>
      </c>
      <c r="AJ54" s="236"/>
      <c r="AK54" s="216">
        <v>4.0397024433773412</v>
      </c>
      <c r="AL54" s="236"/>
      <c r="AM54" s="216">
        <v>6.7470416096090338</v>
      </c>
      <c r="AN54" s="236"/>
      <c r="AO54" s="216">
        <v>2.4443878966995811</v>
      </c>
      <c r="AP54" s="62"/>
      <c r="AQ54" s="216">
        <v>2.1372611778448176</v>
      </c>
      <c r="AR54" s="62"/>
      <c r="AS54" s="217">
        <v>2.7483925541395822</v>
      </c>
      <c r="AT54" s="62"/>
      <c r="AU54" s="217">
        <f t="shared" ref="AU54:AU56" si="26">T54/($T$52-$T$57)*100</f>
        <v>2.6364311728583498</v>
      </c>
      <c r="AV54" s="22"/>
      <c r="AW54" s="217">
        <f t="shared" ref="AW54:AW56" si="27">V54/SUM($V$53:$V$56)*100</f>
        <v>2.270346548944286</v>
      </c>
      <c r="AX54" s="217"/>
      <c r="AY54" s="217">
        <f>X54/SUM($X$53:$X$56)*100</f>
        <v>1.6463859694812917</v>
      </c>
      <c r="AZ54" s="217"/>
      <c r="BA54" s="217">
        <f t="shared" ref="BA54:BA55" si="28">Z54/SUM($Z$53:$Z$56)*100</f>
        <v>1.2808044121559348</v>
      </c>
    </row>
    <row r="55" spans="1:54" s="4" customFormat="1" ht="12">
      <c r="A55" s="331" t="s">
        <v>139</v>
      </c>
      <c r="B55" s="197">
        <v>98851</v>
      </c>
      <c r="C55" s="150"/>
      <c r="D55" s="200">
        <v>78210</v>
      </c>
      <c r="E55" s="176"/>
      <c r="F55" s="203">
        <v>73350.092490404757</v>
      </c>
      <c r="G55" s="178"/>
      <c r="H55" s="203">
        <v>80594.357663010989</v>
      </c>
      <c r="I55" s="178"/>
      <c r="J55" s="200">
        <v>115414.52632012527</v>
      </c>
      <c r="K55" s="178"/>
      <c r="L55" s="200">
        <v>131121.91939069604</v>
      </c>
      <c r="M55" s="22"/>
      <c r="N55" s="200">
        <v>136161.86507144794</v>
      </c>
      <c r="O55" s="22"/>
      <c r="P55" s="200">
        <v>188501.23344934935</v>
      </c>
      <c r="Q55" s="22"/>
      <c r="R55" s="200">
        <v>157322</v>
      </c>
      <c r="S55" s="22"/>
      <c r="T55" s="200">
        <v>202011.25440504946</v>
      </c>
      <c r="U55" s="22"/>
      <c r="V55" s="200">
        <v>193457.88868142365</v>
      </c>
      <c r="W55" s="178"/>
      <c r="X55" s="200">
        <v>153719</v>
      </c>
      <c r="Y55" s="178"/>
      <c r="Z55" s="200">
        <v>127586.5263</v>
      </c>
      <c r="AA55" s="178"/>
      <c r="AB55" s="178"/>
      <c r="AC55" s="216">
        <v>40.424070174003724</v>
      </c>
      <c r="AD55" s="217"/>
      <c r="AE55" s="216">
        <v>46.207291783597917</v>
      </c>
      <c r="AF55" s="227"/>
      <c r="AG55" s="216">
        <v>44.499011041964501</v>
      </c>
      <c r="AH55" s="216"/>
      <c r="AI55" s="216">
        <v>39.966980770277651</v>
      </c>
      <c r="AJ55" s="236"/>
      <c r="AK55" s="216">
        <v>39.801149636462455</v>
      </c>
      <c r="AL55" s="236"/>
      <c r="AM55" s="216">
        <v>36.799188649285682</v>
      </c>
      <c r="AN55" s="236"/>
      <c r="AO55" s="216">
        <v>43.772918129177739</v>
      </c>
      <c r="AP55" s="62"/>
      <c r="AQ55" s="216">
        <v>45.651687842731015</v>
      </c>
      <c r="AR55" s="62"/>
      <c r="AS55" s="217">
        <v>39.606358285458214</v>
      </c>
      <c r="AT55" s="62"/>
      <c r="AU55" s="217">
        <f t="shared" si="26"/>
        <v>40.022456842318384</v>
      </c>
      <c r="AV55" s="22"/>
      <c r="AW55" s="217">
        <f t="shared" si="27"/>
        <v>32.151755357375563</v>
      </c>
      <c r="AX55" s="217"/>
      <c r="AY55" s="217">
        <f>X55/SUM($X$53:$X$56)*100</f>
        <v>26.33789206397072</v>
      </c>
      <c r="AZ55" s="217"/>
      <c r="BA55" s="217">
        <f t="shared" si="28"/>
        <v>24.28703615674873</v>
      </c>
    </row>
    <row r="56" spans="1:54" s="4" customFormat="1" ht="13.5">
      <c r="A56" s="331" t="s">
        <v>140</v>
      </c>
      <c r="B56" s="197">
        <v>1938</v>
      </c>
      <c r="C56" s="140" t="s">
        <v>71</v>
      </c>
      <c r="D56" s="200">
        <v>322</v>
      </c>
      <c r="E56" s="174" t="s">
        <v>71</v>
      </c>
      <c r="F56" s="203">
        <v>1256.9912748444633</v>
      </c>
      <c r="G56" s="178" t="s">
        <v>71</v>
      </c>
      <c r="H56" s="203">
        <v>2016.7883373083175</v>
      </c>
      <c r="I56" s="174" t="s">
        <v>71</v>
      </c>
      <c r="J56" s="200">
        <v>1530.1563327916831</v>
      </c>
      <c r="K56" s="178" t="s">
        <v>71</v>
      </c>
      <c r="L56" s="200">
        <v>29.609393918399999</v>
      </c>
      <c r="M56" s="178" t="s">
        <v>71</v>
      </c>
      <c r="N56" s="200">
        <v>1423.3560049999999</v>
      </c>
      <c r="O56" s="178" t="s">
        <v>71</v>
      </c>
      <c r="P56" s="200">
        <v>701.21738607307361</v>
      </c>
      <c r="Q56" s="178" t="s">
        <v>71</v>
      </c>
      <c r="R56" s="200">
        <v>595</v>
      </c>
      <c r="S56" s="92" t="s">
        <v>71</v>
      </c>
      <c r="T56" s="200">
        <v>2100.8194873333332</v>
      </c>
      <c r="U56" s="92"/>
      <c r="V56" s="200">
        <v>9361.0435028682477</v>
      </c>
      <c r="W56" s="178"/>
      <c r="X56" s="200">
        <v>10230</v>
      </c>
      <c r="Y56" s="178"/>
      <c r="Z56" s="200">
        <v>10154.80804</v>
      </c>
      <c r="AA56" s="178"/>
      <c r="AB56" s="178"/>
      <c r="AC56" s="216">
        <v>0.79252458748236454</v>
      </c>
      <c r="AD56" s="220"/>
      <c r="AE56" s="216">
        <v>0.19024099161639854</v>
      </c>
      <c r="AF56" s="220"/>
      <c r="AG56" s="216">
        <v>0.76257393439924959</v>
      </c>
      <c r="AH56" s="216"/>
      <c r="AI56" s="216">
        <v>1.000131312317855</v>
      </c>
      <c r="AJ56" s="236"/>
      <c r="AK56" s="216">
        <v>0.52768038054151523</v>
      </c>
      <c r="AL56" s="236"/>
      <c r="AM56" s="216">
        <v>8.3098362017382747E-3</v>
      </c>
      <c r="AN56" s="236"/>
      <c r="AO56" s="216">
        <v>0.45757632537455045</v>
      </c>
      <c r="AP56" s="62"/>
      <c r="AQ56" s="216">
        <v>0.16982253449023385</v>
      </c>
      <c r="AR56" s="62"/>
      <c r="AS56" s="217">
        <v>0.14979331040698463</v>
      </c>
      <c r="AT56" s="62"/>
      <c r="AU56" s="217">
        <f t="shared" si="26"/>
        <v>0.41621422288043625</v>
      </c>
      <c r="AV56" s="92"/>
      <c r="AW56" s="217">
        <f t="shared" si="27"/>
        <v>1.5557596676225396</v>
      </c>
      <c r="AX56" s="217"/>
      <c r="AY56" s="217">
        <f>X56/SUM($X$53:$X$56)*100</f>
        <v>1.7527868110931015</v>
      </c>
      <c r="AZ56" s="217"/>
      <c r="BA56" s="217">
        <f>Z56/SUM($Z$53:$Z$56)*100</f>
        <v>1.9330425961469468</v>
      </c>
    </row>
    <row r="57" spans="1:54" s="3" customFormat="1" ht="12">
      <c r="A57" s="335" t="s">
        <v>3</v>
      </c>
      <c r="B57" s="200">
        <v>0</v>
      </c>
      <c r="C57" s="140"/>
      <c r="D57" s="200">
        <v>32</v>
      </c>
      <c r="E57" s="174" t="s">
        <v>71</v>
      </c>
      <c r="F57" s="203">
        <v>0</v>
      </c>
      <c r="G57" s="140"/>
      <c r="H57" s="203">
        <v>0</v>
      </c>
      <c r="I57" s="140"/>
      <c r="J57" s="200">
        <v>0</v>
      </c>
      <c r="K57" s="140"/>
      <c r="L57" s="200">
        <v>0</v>
      </c>
      <c r="M57" s="140"/>
      <c r="N57" s="200">
        <v>0</v>
      </c>
      <c r="O57" s="140"/>
      <c r="P57" s="200">
        <v>0</v>
      </c>
      <c r="Q57" s="140"/>
      <c r="R57" s="200">
        <v>0</v>
      </c>
      <c r="S57" s="140"/>
      <c r="T57" s="200">
        <v>0</v>
      </c>
      <c r="U57" s="140"/>
      <c r="V57" s="200">
        <v>109.91225800000001</v>
      </c>
      <c r="W57" s="178" t="s">
        <v>71</v>
      </c>
      <c r="X57" s="200">
        <v>31</v>
      </c>
      <c r="Y57" s="178" t="s">
        <v>71</v>
      </c>
      <c r="Z57" s="200">
        <v>0</v>
      </c>
      <c r="AA57" s="178"/>
      <c r="AB57" s="178"/>
      <c r="AC57" s="223">
        <v>0</v>
      </c>
      <c r="AD57" s="220"/>
      <c r="AE57" s="223" t="s">
        <v>80</v>
      </c>
      <c r="AF57" s="220"/>
      <c r="AG57" s="223">
        <v>0</v>
      </c>
      <c r="AH57" s="223"/>
      <c r="AI57" s="223">
        <v>0</v>
      </c>
      <c r="AJ57" s="223"/>
      <c r="AK57" s="236">
        <v>0</v>
      </c>
      <c r="AL57" s="236"/>
      <c r="AM57" s="236">
        <v>0</v>
      </c>
      <c r="AN57" s="236"/>
      <c r="AO57" s="236">
        <v>0</v>
      </c>
      <c r="AP57" s="144"/>
      <c r="AQ57" s="236">
        <v>0</v>
      </c>
      <c r="AR57" s="144"/>
      <c r="AS57" s="217">
        <v>0</v>
      </c>
      <c r="AT57" s="144"/>
      <c r="AU57" s="217">
        <f>T57/($T$52-$T$57)*100</f>
        <v>0</v>
      </c>
      <c r="AV57" s="140"/>
      <c r="AW57" s="223" t="s">
        <v>80</v>
      </c>
      <c r="AX57" s="223"/>
      <c r="AY57" s="223" t="s">
        <v>80</v>
      </c>
      <c r="AZ57" s="223"/>
      <c r="BA57" s="223">
        <v>0</v>
      </c>
    </row>
    <row r="58" spans="1:54" s="4" customFormat="1" ht="6.6" customHeight="1" thickBot="1">
      <c r="A58" s="81"/>
      <c r="B58" s="63"/>
      <c r="C58" s="155"/>
      <c r="D58" s="42"/>
      <c r="E58" s="155"/>
      <c r="F58" s="155"/>
      <c r="G58" s="155"/>
      <c r="H58" s="63"/>
      <c r="I58" s="155"/>
      <c r="J58" s="51"/>
      <c r="K58" s="155"/>
      <c r="L58" s="155"/>
      <c r="M58" s="155"/>
      <c r="N58" s="155"/>
      <c r="O58" s="155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50"/>
      <c r="AD58" s="83"/>
      <c r="AE58" s="72"/>
      <c r="AF58" s="51"/>
      <c r="AG58" s="42"/>
      <c r="AH58" s="42"/>
      <c r="AI58" s="63"/>
      <c r="AJ58" s="63"/>
      <c r="AK58" s="63"/>
      <c r="AL58" s="63"/>
      <c r="AM58" s="63"/>
      <c r="AN58" s="63"/>
      <c r="AO58" s="63"/>
      <c r="AP58" s="49"/>
      <c r="AQ58" s="63"/>
      <c r="AR58" s="49"/>
      <c r="AS58" s="63"/>
      <c r="AT58" s="49"/>
      <c r="AU58" s="155"/>
      <c r="AV58" s="155"/>
      <c r="AW58" s="155"/>
      <c r="AX58" s="155"/>
      <c r="AY58" s="155"/>
      <c r="AZ58" s="155"/>
      <c r="BA58" s="155"/>
      <c r="BB58" s="155"/>
    </row>
    <row r="59" spans="1:54" s="103" customFormat="1" ht="6.6" customHeight="1">
      <c r="A59" s="132"/>
      <c r="B59" s="161"/>
      <c r="C59" s="172"/>
      <c r="D59" s="156"/>
      <c r="E59" s="171"/>
      <c r="F59" s="180"/>
      <c r="G59" s="180"/>
      <c r="H59" s="136"/>
      <c r="I59" s="180"/>
      <c r="J59" s="136"/>
      <c r="K59" s="180"/>
      <c r="L59" s="180"/>
      <c r="M59" s="180"/>
      <c r="N59" s="180"/>
      <c r="O59" s="180"/>
      <c r="P59" s="180"/>
      <c r="Q59" s="180"/>
      <c r="R59" s="180"/>
      <c r="S59" s="180"/>
      <c r="T59" s="180"/>
      <c r="U59" s="180"/>
      <c r="V59" s="180"/>
      <c r="W59" s="180"/>
      <c r="X59" s="180"/>
      <c r="Y59" s="180"/>
      <c r="Z59" s="180"/>
      <c r="AA59" s="180"/>
      <c r="AB59" s="180"/>
      <c r="AC59" s="161"/>
      <c r="AD59" s="161"/>
      <c r="AE59" s="156"/>
      <c r="AF59" s="156"/>
      <c r="AG59" s="136"/>
      <c r="AH59" s="136"/>
      <c r="AU59" s="180"/>
      <c r="AV59" s="180"/>
      <c r="AW59" s="180"/>
      <c r="AX59" s="180"/>
    </row>
    <row r="60" spans="1:54" s="103" customFormat="1" ht="11.25">
      <c r="A60" s="25" t="s">
        <v>108</v>
      </c>
      <c r="B60" s="137"/>
      <c r="C60" s="181"/>
      <c r="D60" s="137"/>
      <c r="E60" s="181"/>
      <c r="F60" s="181"/>
      <c r="G60" s="181"/>
      <c r="H60" s="137"/>
      <c r="I60" s="181"/>
      <c r="J60" s="137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U60" s="181"/>
      <c r="V60" s="181"/>
      <c r="W60" s="181"/>
      <c r="X60" s="181"/>
      <c r="Y60" s="181"/>
      <c r="Z60" s="181"/>
      <c r="AA60" s="181"/>
      <c r="AB60" s="181"/>
      <c r="AC60" s="137"/>
      <c r="AD60" s="137"/>
      <c r="AE60" s="137"/>
      <c r="AF60" s="137"/>
      <c r="AG60" s="137"/>
      <c r="AH60" s="137"/>
      <c r="AU60" s="181"/>
      <c r="AV60" s="181"/>
      <c r="AW60" s="181"/>
      <c r="AX60" s="181"/>
    </row>
    <row r="61" spans="1:54" s="103" customFormat="1" ht="11.25">
      <c r="A61" s="25" t="s">
        <v>109</v>
      </c>
      <c r="B61" s="137"/>
      <c r="C61" s="181"/>
      <c r="D61" s="137"/>
      <c r="E61" s="181"/>
      <c r="F61" s="181"/>
      <c r="G61" s="181"/>
      <c r="H61" s="137"/>
      <c r="I61" s="181"/>
      <c r="J61" s="137"/>
      <c r="K61" s="181"/>
      <c r="L61" s="181"/>
      <c r="M61" s="181"/>
      <c r="N61" s="181"/>
      <c r="O61" s="181"/>
      <c r="P61" s="181"/>
      <c r="Q61" s="181"/>
      <c r="R61" s="181"/>
      <c r="S61" s="181"/>
      <c r="T61" s="181"/>
      <c r="U61" s="181"/>
      <c r="V61" s="181"/>
      <c r="W61" s="181"/>
      <c r="X61" s="181"/>
      <c r="Y61" s="181"/>
      <c r="Z61" s="181"/>
      <c r="AA61" s="181"/>
      <c r="AB61" s="181"/>
      <c r="AC61" s="137"/>
      <c r="AD61" s="137"/>
      <c r="AE61" s="137"/>
      <c r="AF61" s="137"/>
      <c r="AG61" s="137"/>
      <c r="AH61" s="137"/>
      <c r="AU61" s="181"/>
      <c r="AV61" s="181"/>
      <c r="AW61" s="181"/>
      <c r="AX61" s="181"/>
    </row>
    <row r="62" spans="1:54" s="103" customFormat="1" ht="11.25">
      <c r="A62" s="25" t="s">
        <v>110</v>
      </c>
      <c r="B62" s="137"/>
      <c r="C62" s="181"/>
      <c r="D62" s="137"/>
      <c r="E62" s="181"/>
      <c r="F62" s="181"/>
      <c r="G62" s="181"/>
      <c r="H62" s="137"/>
      <c r="I62" s="181"/>
      <c r="J62" s="137"/>
      <c r="K62" s="181"/>
      <c r="L62" s="181"/>
      <c r="M62" s="181"/>
      <c r="N62" s="181"/>
      <c r="O62" s="181"/>
      <c r="P62" s="181"/>
      <c r="Q62" s="181"/>
      <c r="R62" s="181"/>
      <c r="S62" s="181"/>
      <c r="T62" s="181"/>
      <c r="U62" s="181"/>
      <c r="V62" s="181"/>
      <c r="W62" s="181"/>
      <c r="X62" s="181"/>
      <c r="Y62" s="181"/>
      <c r="Z62" s="181"/>
      <c r="AA62" s="181"/>
      <c r="AB62" s="181"/>
      <c r="AC62" s="137"/>
      <c r="AD62" s="137"/>
      <c r="AE62" s="137"/>
      <c r="AF62" s="137"/>
      <c r="AG62" s="137"/>
      <c r="AH62" s="137"/>
      <c r="AU62" s="181"/>
      <c r="AV62" s="181"/>
      <c r="AW62" s="181"/>
      <c r="AX62" s="181"/>
    </row>
    <row r="63" spans="1:54" s="103" customFormat="1" ht="11.25" customHeight="1">
      <c r="A63" s="504" t="s">
        <v>157</v>
      </c>
      <c r="B63" s="504"/>
      <c r="C63" s="504"/>
      <c r="D63" s="504"/>
      <c r="E63" s="504"/>
      <c r="F63" s="504"/>
      <c r="G63" s="504"/>
      <c r="H63" s="504"/>
      <c r="I63" s="504"/>
      <c r="J63" s="504"/>
      <c r="K63" s="504"/>
      <c r="L63" s="504"/>
      <c r="M63" s="504"/>
      <c r="N63" s="504"/>
      <c r="O63" s="504"/>
      <c r="P63" s="504"/>
      <c r="Q63" s="504"/>
      <c r="R63" s="504"/>
      <c r="S63" s="504"/>
      <c r="T63" s="504"/>
      <c r="U63" s="504"/>
      <c r="V63" s="504"/>
      <c r="W63" s="504"/>
      <c r="X63" s="504"/>
      <c r="Y63" s="504"/>
      <c r="Z63" s="504"/>
      <c r="AA63" s="504"/>
      <c r="AB63" s="504"/>
      <c r="AC63" s="504"/>
      <c r="AD63" s="504"/>
      <c r="AE63" s="504"/>
      <c r="AF63" s="504"/>
      <c r="AG63" s="504"/>
      <c r="AH63" s="504"/>
      <c r="AI63" s="504"/>
      <c r="AJ63" s="504"/>
      <c r="AK63" s="504"/>
      <c r="AL63" s="504"/>
      <c r="AM63" s="504"/>
      <c r="AN63" s="504"/>
      <c r="AO63" s="504"/>
      <c r="AP63" s="504"/>
      <c r="AQ63" s="433"/>
      <c r="AR63" s="433"/>
      <c r="AS63" s="433"/>
      <c r="AT63" s="433"/>
    </row>
    <row r="64" spans="1:54" s="103" customFormat="1" ht="11.25">
      <c r="A64" s="104" t="s">
        <v>79</v>
      </c>
      <c r="B64" s="120"/>
      <c r="C64" s="181"/>
      <c r="D64" s="120"/>
      <c r="E64" s="181"/>
      <c r="F64" s="181"/>
      <c r="G64" s="181"/>
      <c r="H64" s="137"/>
      <c r="I64" s="181"/>
      <c r="J64" s="137"/>
      <c r="K64" s="181"/>
      <c r="L64" s="181"/>
      <c r="M64" s="181"/>
      <c r="N64" s="181"/>
      <c r="O64" s="181"/>
      <c r="P64" s="181"/>
      <c r="Q64" s="181"/>
      <c r="R64" s="181"/>
      <c r="S64" s="181"/>
      <c r="T64" s="181"/>
      <c r="U64" s="181"/>
      <c r="V64" s="181"/>
      <c r="W64" s="181"/>
      <c r="X64" s="181"/>
      <c r="Y64" s="181"/>
      <c r="Z64" s="181"/>
      <c r="AA64" s="181"/>
      <c r="AB64" s="181"/>
      <c r="AC64" s="120"/>
      <c r="AD64" s="120"/>
      <c r="AE64" s="120"/>
      <c r="AF64" s="120"/>
      <c r="AG64" s="137"/>
      <c r="AH64" s="137"/>
      <c r="AU64" s="181"/>
      <c r="AV64" s="181"/>
      <c r="AW64" s="181"/>
      <c r="AX64" s="181"/>
    </row>
    <row r="65" spans="1:50" s="103" customFormat="1" ht="11.25">
      <c r="A65" s="103" t="s">
        <v>124</v>
      </c>
      <c r="B65" s="105"/>
      <c r="C65" s="298"/>
      <c r="D65" s="105"/>
      <c r="E65" s="298"/>
      <c r="F65" s="172"/>
      <c r="G65" s="298"/>
      <c r="H65" s="106"/>
      <c r="I65" s="298"/>
      <c r="J65" s="106"/>
      <c r="K65" s="298"/>
      <c r="L65" s="298"/>
      <c r="M65" s="298"/>
      <c r="N65" s="298"/>
      <c r="O65" s="298"/>
      <c r="P65" s="298"/>
      <c r="Q65" s="298"/>
      <c r="R65" s="298"/>
      <c r="S65" s="298"/>
      <c r="T65" s="298"/>
      <c r="U65" s="298"/>
      <c r="V65" s="298"/>
      <c r="W65" s="298"/>
      <c r="X65" s="298"/>
      <c r="Y65" s="298"/>
      <c r="Z65" s="298"/>
      <c r="AA65" s="298"/>
      <c r="AB65" s="298"/>
      <c r="AU65" s="298"/>
      <c r="AV65" s="298"/>
      <c r="AW65" s="298"/>
      <c r="AX65" s="298"/>
    </row>
    <row r="66" spans="1:50" s="103" customFormat="1" ht="11.25">
      <c r="A66" s="103" t="s">
        <v>177</v>
      </c>
      <c r="C66" s="271"/>
      <c r="E66" s="299"/>
      <c r="F66" s="171"/>
      <c r="G66" s="299"/>
      <c r="I66" s="299"/>
      <c r="K66" s="299"/>
      <c r="L66" s="299"/>
      <c r="M66" s="299"/>
      <c r="N66" s="299"/>
      <c r="O66" s="299"/>
      <c r="P66" s="299"/>
      <c r="Q66" s="299"/>
      <c r="R66" s="299"/>
      <c r="S66" s="299"/>
      <c r="T66" s="299"/>
      <c r="U66" s="299"/>
      <c r="V66" s="299"/>
      <c r="W66" s="299"/>
      <c r="X66" s="299"/>
      <c r="Y66" s="299"/>
      <c r="Z66" s="299"/>
      <c r="AA66" s="299"/>
      <c r="AB66" s="299"/>
      <c r="AU66" s="299"/>
      <c r="AV66" s="299"/>
      <c r="AW66" s="299"/>
      <c r="AX66" s="299"/>
    </row>
    <row r="82" spans="2:50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U82" s="2"/>
      <c r="AV82" s="2"/>
      <c r="AW82" s="2"/>
      <c r="AX82" s="2"/>
    </row>
    <row r="83" spans="2:50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U83" s="2"/>
      <c r="AV83" s="2"/>
      <c r="AW83" s="2"/>
      <c r="AX83" s="2"/>
    </row>
    <row r="84" spans="2:50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U84" s="2"/>
      <c r="AV84" s="2"/>
      <c r="AW84" s="2"/>
      <c r="AX84" s="2"/>
    </row>
    <row r="85" spans="2:50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U85" s="2"/>
      <c r="AV85" s="2"/>
      <c r="AW85" s="2"/>
      <c r="AX85" s="2"/>
    </row>
    <row r="86" spans="2:50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U86" s="2"/>
      <c r="AV86" s="2"/>
      <c r="AW86" s="2"/>
      <c r="AX86" s="2"/>
    </row>
    <row r="87" spans="2:50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U87" s="2"/>
      <c r="AV87" s="2"/>
      <c r="AW87" s="2"/>
      <c r="AX87" s="2"/>
    </row>
    <row r="88" spans="2:50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U88" s="2"/>
      <c r="AV88" s="2"/>
      <c r="AW88" s="2"/>
      <c r="AX88" s="2"/>
    </row>
    <row r="89" spans="2:50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U89" s="2"/>
      <c r="AV89" s="2"/>
      <c r="AW89" s="2"/>
      <c r="AX89" s="2"/>
    </row>
    <row r="90" spans="2:50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U90" s="2"/>
      <c r="AV90" s="2"/>
      <c r="AW90" s="2"/>
      <c r="AX90" s="2"/>
    </row>
    <row r="91" spans="2:50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U91" s="2"/>
      <c r="AV91" s="2"/>
      <c r="AW91" s="2"/>
      <c r="AX91" s="2"/>
    </row>
    <row r="92" spans="2:50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U92" s="2"/>
      <c r="AV92" s="2"/>
      <c r="AW92" s="2"/>
      <c r="AX92" s="2"/>
    </row>
    <row r="93" spans="2:50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U93" s="2"/>
      <c r="AV93" s="2"/>
      <c r="AW93" s="2"/>
      <c r="AX93" s="2"/>
    </row>
    <row r="94" spans="2:50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U94" s="2"/>
      <c r="AV94" s="2"/>
      <c r="AW94" s="2"/>
      <c r="AX94" s="2"/>
    </row>
    <row r="95" spans="2:50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U95" s="2"/>
      <c r="AV95" s="2"/>
      <c r="AW95" s="2"/>
      <c r="AX95" s="2"/>
    </row>
    <row r="96" spans="2:50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U96" s="2"/>
      <c r="AV96" s="2"/>
      <c r="AW96" s="2"/>
      <c r="AX96" s="2"/>
    </row>
    <row r="97" spans="2:50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U97" s="2"/>
      <c r="AV97" s="2"/>
      <c r="AW97" s="2"/>
      <c r="AX97" s="2"/>
    </row>
    <row r="98" spans="2:50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U98" s="2"/>
      <c r="AV98" s="2"/>
      <c r="AW98" s="2"/>
      <c r="AX98" s="2"/>
    </row>
    <row r="99" spans="2:50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U99" s="2"/>
      <c r="AV99" s="2"/>
      <c r="AW99" s="2"/>
      <c r="AX99" s="2"/>
    </row>
    <row r="100" spans="2:50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U100" s="2"/>
      <c r="AV100" s="2"/>
      <c r="AW100" s="2"/>
      <c r="AX100" s="2"/>
    </row>
    <row r="101" spans="2:50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U101" s="2"/>
      <c r="AV101" s="2"/>
      <c r="AW101" s="2"/>
      <c r="AX101" s="2"/>
    </row>
    <row r="102" spans="2:50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U102" s="2"/>
      <c r="AV102" s="2"/>
      <c r="AW102" s="2"/>
      <c r="AX102" s="2"/>
    </row>
    <row r="103" spans="2:50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U103" s="2"/>
      <c r="AV103" s="2"/>
      <c r="AW103" s="2"/>
      <c r="AX103" s="2"/>
    </row>
    <row r="104" spans="2:50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U104" s="2"/>
      <c r="AV104" s="2"/>
      <c r="AW104" s="2"/>
      <c r="AX104" s="2"/>
    </row>
    <row r="105" spans="2:50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U105" s="2"/>
      <c r="AV105" s="2"/>
      <c r="AW105" s="2"/>
      <c r="AX105" s="2"/>
    </row>
    <row r="106" spans="2:50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U106" s="2"/>
      <c r="AV106" s="2"/>
      <c r="AW106" s="2"/>
      <c r="AX106" s="2"/>
    </row>
    <row r="107" spans="2:50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U107" s="2"/>
      <c r="AV107" s="2"/>
      <c r="AW107" s="2"/>
      <c r="AX107" s="2"/>
    </row>
    <row r="108" spans="2:50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U108" s="2"/>
      <c r="AV108" s="2"/>
      <c r="AW108" s="2"/>
      <c r="AX108" s="2"/>
    </row>
    <row r="109" spans="2:50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U109" s="2"/>
      <c r="AV109" s="2"/>
      <c r="AW109" s="2"/>
      <c r="AX109" s="2"/>
    </row>
    <row r="110" spans="2:50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U110" s="2"/>
      <c r="AV110" s="2"/>
      <c r="AW110" s="2"/>
      <c r="AX110" s="2"/>
    </row>
    <row r="111" spans="2:50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U111" s="2"/>
      <c r="AV111" s="2"/>
      <c r="AW111" s="2"/>
      <c r="AX111" s="2"/>
    </row>
    <row r="112" spans="2:50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U112" s="2"/>
      <c r="AV112" s="2"/>
      <c r="AW112" s="2"/>
      <c r="AX112" s="2"/>
    </row>
    <row r="113" spans="2:50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U113" s="2"/>
      <c r="AV113" s="2"/>
      <c r="AW113" s="2"/>
      <c r="AX113" s="2"/>
    </row>
    <row r="114" spans="2:50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U114" s="2"/>
      <c r="AV114" s="2"/>
      <c r="AW114" s="2"/>
      <c r="AX114" s="2"/>
    </row>
    <row r="115" spans="2:50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U115" s="2"/>
      <c r="AV115" s="2"/>
      <c r="AW115" s="2"/>
      <c r="AX115" s="2"/>
    </row>
    <row r="116" spans="2:50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U116" s="2"/>
      <c r="AV116" s="2"/>
      <c r="AW116" s="2"/>
      <c r="AX116" s="2"/>
    </row>
    <row r="117" spans="2:50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U117" s="2"/>
      <c r="AV117" s="2"/>
      <c r="AW117" s="2"/>
      <c r="AX117" s="2"/>
    </row>
    <row r="118" spans="2:50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U118" s="2"/>
      <c r="AV118" s="2"/>
      <c r="AW118" s="2"/>
      <c r="AX118" s="2"/>
    </row>
    <row r="119" spans="2:50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U119" s="2"/>
      <c r="AV119" s="2"/>
      <c r="AW119" s="2"/>
      <c r="AX119" s="2"/>
    </row>
    <row r="120" spans="2:50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U120" s="2"/>
      <c r="AV120" s="2"/>
      <c r="AW120" s="2"/>
      <c r="AX120" s="2"/>
    </row>
    <row r="121" spans="2:50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U121" s="2"/>
      <c r="AV121" s="2"/>
      <c r="AW121" s="2"/>
      <c r="AX121" s="2"/>
    </row>
    <row r="122" spans="2:50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U122" s="2"/>
      <c r="AV122" s="2"/>
      <c r="AW122" s="2"/>
      <c r="AX122" s="2"/>
    </row>
    <row r="123" spans="2:50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U123" s="2"/>
      <c r="AV123" s="2"/>
      <c r="AW123" s="2"/>
      <c r="AX123" s="2"/>
    </row>
    <row r="124" spans="2:50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U124" s="2"/>
      <c r="AV124" s="2"/>
      <c r="AW124" s="2"/>
      <c r="AX124" s="2"/>
    </row>
    <row r="125" spans="2:50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U125" s="2"/>
      <c r="AV125" s="2"/>
      <c r="AW125" s="2"/>
      <c r="AX125" s="2"/>
    </row>
    <row r="126" spans="2:50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U126" s="2"/>
      <c r="AV126" s="2"/>
      <c r="AW126" s="2"/>
      <c r="AX126" s="2"/>
    </row>
    <row r="127" spans="2:50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U127" s="2"/>
      <c r="AV127" s="2"/>
      <c r="AW127" s="2"/>
      <c r="AX127" s="2"/>
    </row>
    <row r="128" spans="2:50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U128" s="2"/>
      <c r="AV128" s="2"/>
      <c r="AW128" s="2"/>
      <c r="AX128" s="2"/>
    </row>
    <row r="129" spans="2:50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U129" s="2"/>
      <c r="AV129" s="2"/>
      <c r="AW129" s="2"/>
      <c r="AX129" s="2"/>
    </row>
    <row r="130" spans="2:50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U130" s="2"/>
      <c r="AV130" s="2"/>
      <c r="AW130" s="2"/>
      <c r="AX130" s="2"/>
    </row>
    <row r="131" spans="2:50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U131" s="2"/>
      <c r="AV131" s="2"/>
      <c r="AW131" s="2"/>
      <c r="AX131" s="2"/>
    </row>
    <row r="132" spans="2:50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U132" s="2"/>
      <c r="AV132" s="2"/>
      <c r="AW132" s="2"/>
      <c r="AX132" s="2"/>
    </row>
    <row r="133" spans="2:50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U133" s="2"/>
      <c r="AV133" s="2"/>
      <c r="AW133" s="2"/>
      <c r="AX133" s="2"/>
    </row>
    <row r="134" spans="2:50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U134" s="2"/>
      <c r="AV134" s="2"/>
      <c r="AW134" s="2"/>
      <c r="AX134" s="2"/>
    </row>
    <row r="135" spans="2:50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U135" s="2"/>
      <c r="AV135" s="2"/>
      <c r="AW135" s="2"/>
      <c r="AX135" s="2"/>
    </row>
    <row r="136" spans="2:50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U136" s="2"/>
      <c r="AV136" s="2"/>
      <c r="AW136" s="2"/>
      <c r="AX136" s="2"/>
    </row>
    <row r="137" spans="2:50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U137" s="2"/>
      <c r="AV137" s="2"/>
      <c r="AW137" s="2"/>
      <c r="AX137" s="2"/>
    </row>
    <row r="138" spans="2:50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U138" s="2"/>
      <c r="AV138" s="2"/>
      <c r="AW138" s="2"/>
      <c r="AX138" s="2"/>
    </row>
    <row r="139" spans="2:50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U139" s="2"/>
      <c r="AV139" s="2"/>
      <c r="AW139" s="2"/>
      <c r="AX139" s="2"/>
    </row>
    <row r="140" spans="2:50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U140" s="2"/>
      <c r="AV140" s="2"/>
      <c r="AW140" s="2"/>
      <c r="AX140" s="2"/>
    </row>
    <row r="141" spans="2:50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U141" s="2"/>
      <c r="AV141" s="2"/>
      <c r="AW141" s="2"/>
      <c r="AX141" s="2"/>
    </row>
    <row r="142" spans="2:50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U142" s="2"/>
      <c r="AV142" s="2"/>
      <c r="AW142" s="2"/>
      <c r="AX142" s="2"/>
    </row>
    <row r="143" spans="2:50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U143" s="2"/>
      <c r="AV143" s="2"/>
      <c r="AW143" s="2"/>
      <c r="AX143" s="2"/>
    </row>
    <row r="144" spans="2:50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U144" s="2"/>
      <c r="AV144" s="2"/>
      <c r="AW144" s="2"/>
      <c r="AX144" s="2"/>
    </row>
    <row r="145" spans="2:50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U145" s="2"/>
      <c r="AV145" s="2"/>
      <c r="AW145" s="2"/>
      <c r="AX145" s="2"/>
    </row>
    <row r="146" spans="2:50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U146" s="2"/>
      <c r="AV146" s="2"/>
      <c r="AW146" s="2"/>
      <c r="AX146" s="2"/>
    </row>
    <row r="147" spans="2:50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U147" s="2"/>
      <c r="AV147" s="2"/>
      <c r="AW147" s="2"/>
      <c r="AX147" s="2"/>
    </row>
    <row r="148" spans="2:50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U148" s="2"/>
      <c r="AV148" s="2"/>
      <c r="AW148" s="2"/>
      <c r="AX148" s="2"/>
    </row>
    <row r="149" spans="2:50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U149" s="2"/>
      <c r="AV149" s="2"/>
      <c r="AW149" s="2"/>
      <c r="AX149" s="2"/>
    </row>
    <row r="150" spans="2:50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U150" s="2"/>
      <c r="AV150" s="2"/>
      <c r="AW150" s="2"/>
      <c r="AX150" s="2"/>
    </row>
    <row r="151" spans="2:50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U151" s="2"/>
      <c r="AV151" s="2"/>
      <c r="AW151" s="2"/>
      <c r="AX151" s="2"/>
    </row>
    <row r="152" spans="2:50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U152" s="2"/>
      <c r="AV152" s="2"/>
      <c r="AW152" s="2"/>
      <c r="AX152" s="2"/>
    </row>
    <row r="153" spans="2:50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U153" s="2"/>
      <c r="AV153" s="2"/>
      <c r="AW153" s="2"/>
      <c r="AX153" s="2"/>
    </row>
    <row r="154" spans="2:50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U154" s="2"/>
      <c r="AV154" s="2"/>
      <c r="AW154" s="2"/>
      <c r="AX154" s="2"/>
    </row>
    <row r="155" spans="2:50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U155" s="2"/>
      <c r="AV155" s="2"/>
      <c r="AW155" s="2"/>
      <c r="AX155" s="2"/>
    </row>
    <row r="156" spans="2:50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U156" s="2"/>
      <c r="AV156" s="2"/>
      <c r="AW156" s="2"/>
      <c r="AX156" s="2"/>
    </row>
    <row r="157" spans="2:50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U157" s="2"/>
      <c r="AV157" s="2"/>
      <c r="AW157" s="2"/>
      <c r="AX157" s="2"/>
    </row>
    <row r="158" spans="2:50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U158" s="2"/>
      <c r="AV158" s="2"/>
      <c r="AW158" s="2"/>
      <c r="AX158" s="2"/>
    </row>
    <row r="159" spans="2:50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U159" s="2"/>
      <c r="AV159" s="2"/>
      <c r="AW159" s="2"/>
      <c r="AX159" s="2"/>
    </row>
    <row r="160" spans="2:50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U160" s="2"/>
      <c r="AV160" s="2"/>
      <c r="AW160" s="2"/>
      <c r="AX160" s="2"/>
    </row>
    <row r="161" spans="2:50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U161" s="2"/>
      <c r="AV161" s="2"/>
      <c r="AW161" s="2"/>
      <c r="AX161" s="2"/>
    </row>
    <row r="162" spans="2:50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U162" s="2"/>
      <c r="AV162" s="2"/>
      <c r="AW162" s="2"/>
      <c r="AX162" s="2"/>
    </row>
    <row r="163" spans="2:50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U163" s="2"/>
      <c r="AV163" s="2"/>
      <c r="AW163" s="2"/>
      <c r="AX163" s="2"/>
    </row>
    <row r="164" spans="2:50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U164" s="2"/>
      <c r="AV164" s="2"/>
      <c r="AW164" s="2"/>
      <c r="AX164" s="2"/>
    </row>
    <row r="389" spans="2:34">
      <c r="B389" s="87"/>
      <c r="C389" s="185"/>
      <c r="D389" s="87"/>
      <c r="E389" s="185"/>
      <c r="AG389" s="2"/>
      <c r="AH389" s="2"/>
    </row>
    <row r="390" spans="2:34">
      <c r="B390" s="87"/>
      <c r="C390" s="185"/>
      <c r="D390" s="87"/>
      <c r="E390" s="185"/>
      <c r="AC390" s="87"/>
      <c r="AD390" s="87"/>
      <c r="AE390" s="87"/>
      <c r="AF390" s="87"/>
      <c r="AG390" s="2"/>
      <c r="AH390" s="2"/>
    </row>
    <row r="391" spans="2:34">
      <c r="B391" s="87"/>
      <c r="C391" s="185"/>
      <c r="D391" s="87"/>
      <c r="E391" s="185"/>
      <c r="AC391" s="87"/>
      <c r="AD391" s="87"/>
      <c r="AE391" s="87"/>
      <c r="AF391" s="87"/>
      <c r="AG391" s="2"/>
      <c r="AH391" s="2"/>
    </row>
    <row r="392" spans="2:34">
      <c r="B392" s="87"/>
      <c r="C392" s="185"/>
      <c r="D392" s="87"/>
      <c r="E392" s="185"/>
      <c r="AC392" s="87"/>
      <c r="AD392" s="87"/>
      <c r="AE392" s="87"/>
      <c r="AF392" s="87"/>
      <c r="AG392" s="2"/>
      <c r="AH392" s="2"/>
    </row>
    <row r="393" spans="2:34">
      <c r="B393" s="87"/>
      <c r="C393" s="185"/>
      <c r="D393" s="87"/>
      <c r="E393" s="185"/>
      <c r="AC393" s="87"/>
      <c r="AD393" s="87"/>
      <c r="AE393" s="87"/>
      <c r="AF393" s="87"/>
      <c r="AG393" s="2"/>
      <c r="AH393" s="2"/>
    </row>
    <row r="394" spans="2:34">
      <c r="B394" s="87"/>
      <c r="C394" s="185"/>
      <c r="D394" s="87"/>
      <c r="E394" s="185"/>
      <c r="AC394" s="87"/>
      <c r="AD394" s="87"/>
      <c r="AE394" s="87"/>
      <c r="AF394" s="87"/>
      <c r="AG394" s="2"/>
      <c r="AH394" s="2"/>
    </row>
    <row r="395" spans="2:34">
      <c r="B395" s="87"/>
      <c r="C395" s="185"/>
      <c r="D395" s="87"/>
      <c r="E395" s="185"/>
      <c r="AC395" s="87"/>
      <c r="AD395" s="87"/>
      <c r="AE395" s="87"/>
      <c r="AF395" s="87"/>
      <c r="AG395" s="2"/>
      <c r="AH395" s="2"/>
    </row>
    <row r="396" spans="2:34">
      <c r="B396" s="87"/>
      <c r="C396" s="185"/>
      <c r="D396" s="87"/>
      <c r="E396" s="185"/>
      <c r="AC396" s="87"/>
      <c r="AD396" s="87"/>
      <c r="AE396" s="87"/>
      <c r="AF396" s="87"/>
      <c r="AG396" s="2"/>
      <c r="AH396" s="2"/>
    </row>
    <row r="397" spans="2:34">
      <c r="B397" s="87"/>
      <c r="C397" s="185"/>
      <c r="D397" s="87"/>
      <c r="E397" s="185"/>
      <c r="AC397" s="87"/>
      <c r="AD397" s="87"/>
      <c r="AE397" s="87"/>
      <c r="AF397" s="87"/>
      <c r="AG397" s="2"/>
      <c r="AH397" s="2"/>
    </row>
    <row r="398" spans="2:34">
      <c r="B398" s="87"/>
      <c r="C398" s="185"/>
      <c r="D398" s="87"/>
      <c r="E398" s="185"/>
      <c r="AC398" s="87"/>
      <c r="AD398" s="87"/>
      <c r="AE398" s="87"/>
      <c r="AF398" s="87"/>
      <c r="AG398" s="2"/>
      <c r="AH398" s="2"/>
    </row>
    <row r="399" spans="2:34">
      <c r="B399" s="87"/>
      <c r="C399" s="185"/>
      <c r="D399" s="87"/>
      <c r="E399" s="185"/>
      <c r="AC399" s="87"/>
      <c r="AD399" s="87"/>
      <c r="AE399" s="87"/>
      <c r="AF399" s="87"/>
      <c r="AG399" s="2"/>
      <c r="AH399" s="2"/>
    </row>
    <row r="400" spans="2:34">
      <c r="B400" s="87"/>
      <c r="C400" s="185"/>
      <c r="D400" s="87"/>
      <c r="E400" s="185"/>
      <c r="AC400" s="87"/>
      <c r="AD400" s="87"/>
      <c r="AE400" s="87"/>
      <c r="AF400" s="87"/>
      <c r="AG400" s="2"/>
      <c r="AH400" s="2"/>
    </row>
    <row r="401" spans="2:34">
      <c r="B401" s="87"/>
      <c r="C401" s="185"/>
      <c r="D401" s="87"/>
      <c r="E401" s="185"/>
      <c r="AC401" s="87"/>
      <c r="AD401" s="87"/>
      <c r="AE401" s="87"/>
      <c r="AF401" s="87"/>
      <c r="AG401" s="2"/>
      <c r="AH401" s="2"/>
    </row>
    <row r="402" spans="2:34">
      <c r="B402" s="87"/>
      <c r="C402" s="185"/>
      <c r="D402" s="87"/>
      <c r="E402" s="185"/>
      <c r="AC402" s="87"/>
      <c r="AD402" s="87"/>
      <c r="AE402" s="87"/>
      <c r="AF402" s="87"/>
      <c r="AG402" s="2"/>
      <c r="AH402" s="2"/>
    </row>
    <row r="403" spans="2:34">
      <c r="B403" s="87"/>
      <c r="C403" s="185"/>
      <c r="D403" s="87"/>
      <c r="E403" s="185"/>
      <c r="AC403" s="87"/>
      <c r="AD403" s="87"/>
      <c r="AE403" s="87"/>
      <c r="AF403" s="87"/>
      <c r="AG403" s="2"/>
      <c r="AH403" s="2"/>
    </row>
    <row r="404" spans="2:34">
      <c r="B404" s="87"/>
      <c r="C404" s="185"/>
      <c r="D404" s="87"/>
      <c r="E404" s="185"/>
      <c r="AC404" s="87"/>
      <c r="AD404" s="87"/>
      <c r="AE404" s="87"/>
      <c r="AF404" s="87"/>
      <c r="AG404" s="2"/>
      <c r="AH404" s="2"/>
    </row>
    <row r="405" spans="2:34">
      <c r="B405" s="87"/>
      <c r="C405" s="185"/>
      <c r="D405" s="87"/>
      <c r="E405" s="185"/>
      <c r="AC405" s="87"/>
      <c r="AD405" s="87"/>
      <c r="AE405" s="87"/>
      <c r="AF405" s="87"/>
      <c r="AG405" s="2"/>
      <c r="AH405" s="2"/>
    </row>
    <row r="406" spans="2:34">
      <c r="B406" s="87"/>
      <c r="C406" s="185"/>
      <c r="D406" s="87"/>
      <c r="E406" s="185"/>
      <c r="AC406" s="87"/>
      <c r="AD406" s="87"/>
      <c r="AE406" s="87"/>
      <c r="AF406" s="87"/>
      <c r="AG406" s="2"/>
      <c r="AH406" s="2"/>
    </row>
    <row r="407" spans="2:34">
      <c r="B407" s="87"/>
      <c r="C407" s="185"/>
      <c r="D407" s="87"/>
      <c r="E407" s="185"/>
      <c r="AC407" s="87"/>
      <c r="AD407" s="87"/>
      <c r="AE407" s="87"/>
      <c r="AF407" s="87"/>
      <c r="AG407" s="2"/>
      <c r="AH407" s="2"/>
    </row>
    <row r="408" spans="2:34">
      <c r="B408" s="87"/>
      <c r="C408" s="185"/>
      <c r="D408" s="87"/>
      <c r="E408" s="185"/>
      <c r="AC408" s="87"/>
      <c r="AD408" s="87"/>
      <c r="AE408" s="87"/>
      <c r="AF408" s="87"/>
      <c r="AG408" s="2"/>
      <c r="AH408" s="2"/>
    </row>
    <row r="409" spans="2:34">
      <c r="B409" s="87"/>
      <c r="C409" s="185"/>
      <c r="D409" s="87"/>
      <c r="E409" s="185"/>
      <c r="AC409" s="87"/>
      <c r="AD409" s="87"/>
      <c r="AE409" s="87"/>
      <c r="AF409" s="87"/>
      <c r="AG409" s="2"/>
      <c r="AH409" s="2"/>
    </row>
    <row r="410" spans="2:34">
      <c r="B410" s="87"/>
      <c r="C410" s="185"/>
      <c r="D410" s="87"/>
      <c r="E410" s="185"/>
      <c r="AC410" s="87"/>
      <c r="AD410" s="87"/>
      <c r="AE410" s="87"/>
      <c r="AF410" s="87"/>
      <c r="AG410" s="2"/>
      <c r="AH410" s="2"/>
    </row>
    <row r="411" spans="2:34">
      <c r="B411" s="87"/>
      <c r="C411" s="185"/>
      <c r="D411" s="87"/>
      <c r="E411" s="185"/>
      <c r="AC411" s="87"/>
      <c r="AD411" s="87"/>
      <c r="AE411" s="87"/>
      <c r="AF411" s="87"/>
      <c r="AG411" s="2"/>
      <c r="AH411" s="2"/>
    </row>
    <row r="412" spans="2:34">
      <c r="B412" s="87"/>
      <c r="C412" s="185"/>
      <c r="D412" s="87"/>
      <c r="E412" s="185"/>
      <c r="AC412" s="87"/>
      <c r="AD412" s="87"/>
      <c r="AE412" s="87"/>
      <c r="AF412" s="87"/>
      <c r="AG412" s="2"/>
      <c r="AH412" s="2"/>
    </row>
    <row r="413" spans="2:34">
      <c r="B413" s="87"/>
      <c r="C413" s="185"/>
      <c r="D413" s="87"/>
      <c r="E413" s="185"/>
      <c r="AC413" s="87"/>
      <c r="AD413" s="87"/>
      <c r="AE413" s="87"/>
      <c r="AF413" s="87"/>
      <c r="AG413" s="2"/>
      <c r="AH413" s="2"/>
    </row>
    <row r="414" spans="2:34">
      <c r="B414" s="87"/>
      <c r="C414" s="185"/>
      <c r="D414" s="87"/>
      <c r="E414" s="185"/>
      <c r="AC414" s="87"/>
      <c r="AD414" s="87"/>
      <c r="AE414" s="87"/>
      <c r="AF414" s="87"/>
      <c r="AG414" s="2"/>
      <c r="AH414" s="2"/>
    </row>
    <row r="415" spans="2:34">
      <c r="B415" s="87"/>
      <c r="C415" s="185"/>
      <c r="D415" s="87"/>
      <c r="E415" s="185"/>
      <c r="AC415" s="87"/>
      <c r="AD415" s="87"/>
      <c r="AE415" s="87"/>
      <c r="AF415" s="87"/>
      <c r="AG415" s="2"/>
      <c r="AH415" s="2"/>
    </row>
    <row r="416" spans="2:34">
      <c r="B416" s="87"/>
      <c r="C416" s="185"/>
      <c r="D416" s="87"/>
      <c r="E416" s="185"/>
      <c r="AC416" s="87"/>
      <c r="AD416" s="87"/>
      <c r="AE416" s="87"/>
      <c r="AF416" s="87"/>
      <c r="AG416" s="2"/>
      <c r="AH416" s="2"/>
    </row>
    <row r="417" spans="2:34">
      <c r="B417" s="87"/>
      <c r="C417" s="185"/>
      <c r="D417" s="87"/>
      <c r="E417" s="185"/>
      <c r="AC417" s="87"/>
      <c r="AD417" s="87"/>
      <c r="AE417" s="87"/>
      <c r="AF417" s="87"/>
      <c r="AG417" s="2"/>
      <c r="AH417" s="2"/>
    </row>
    <row r="418" spans="2:34">
      <c r="B418" s="87"/>
      <c r="C418" s="185"/>
      <c r="D418" s="87"/>
      <c r="E418" s="185"/>
      <c r="AC418" s="87"/>
      <c r="AD418" s="87"/>
      <c r="AE418" s="87"/>
      <c r="AF418" s="87"/>
      <c r="AG418" s="2"/>
      <c r="AH418" s="2"/>
    </row>
    <row r="419" spans="2:34">
      <c r="B419" s="87"/>
      <c r="C419" s="185"/>
      <c r="D419" s="87"/>
      <c r="E419" s="185"/>
      <c r="AC419" s="87"/>
      <c r="AD419" s="87"/>
      <c r="AE419" s="87"/>
      <c r="AF419" s="87"/>
      <c r="AG419" s="2"/>
      <c r="AH419" s="2"/>
    </row>
    <row r="420" spans="2:34">
      <c r="B420" s="87"/>
      <c r="C420" s="185"/>
      <c r="D420" s="87"/>
      <c r="E420" s="185"/>
      <c r="AC420" s="87"/>
      <c r="AD420" s="87"/>
      <c r="AE420" s="87"/>
      <c r="AF420" s="87"/>
      <c r="AG420" s="2"/>
      <c r="AH420" s="2"/>
    </row>
    <row r="421" spans="2:34">
      <c r="B421" s="87"/>
      <c r="C421" s="185"/>
      <c r="D421" s="87"/>
      <c r="E421" s="185"/>
      <c r="AC421" s="87"/>
      <c r="AD421" s="87"/>
      <c r="AE421" s="87"/>
      <c r="AF421" s="87"/>
      <c r="AG421" s="2"/>
      <c r="AH421" s="2"/>
    </row>
    <row r="422" spans="2:34">
      <c r="B422" s="87"/>
      <c r="C422" s="185"/>
      <c r="D422" s="87"/>
      <c r="E422" s="185"/>
      <c r="AC422" s="87"/>
      <c r="AD422" s="87"/>
      <c r="AE422" s="87"/>
      <c r="AF422" s="87"/>
      <c r="AG422" s="2"/>
      <c r="AH422" s="2"/>
    </row>
    <row r="423" spans="2:34">
      <c r="B423" s="87"/>
      <c r="C423" s="185"/>
      <c r="D423" s="87"/>
      <c r="E423" s="185"/>
      <c r="AC423" s="87"/>
      <c r="AD423" s="87"/>
      <c r="AE423" s="87"/>
      <c r="AF423" s="87"/>
      <c r="AG423" s="2"/>
      <c r="AH423" s="2"/>
    </row>
    <row r="424" spans="2:34">
      <c r="B424" s="87"/>
      <c r="C424" s="185"/>
      <c r="D424" s="87"/>
      <c r="E424" s="185"/>
      <c r="AC424" s="87"/>
      <c r="AD424" s="87"/>
      <c r="AE424" s="87"/>
      <c r="AF424" s="87"/>
      <c r="AG424" s="2"/>
      <c r="AH424" s="2"/>
    </row>
    <row r="425" spans="2:34">
      <c r="B425" s="87"/>
      <c r="C425" s="185"/>
      <c r="D425" s="87"/>
      <c r="E425" s="185"/>
      <c r="AC425" s="87"/>
      <c r="AD425" s="87"/>
      <c r="AE425" s="87"/>
      <c r="AF425" s="87"/>
      <c r="AG425" s="2"/>
      <c r="AH425" s="2"/>
    </row>
    <row r="426" spans="2:34">
      <c r="B426" s="87"/>
      <c r="C426" s="185"/>
      <c r="D426" s="87"/>
      <c r="E426" s="185"/>
      <c r="AC426" s="87"/>
      <c r="AD426" s="87"/>
      <c r="AE426" s="87"/>
      <c r="AF426" s="87"/>
      <c r="AG426" s="2"/>
      <c r="AH426" s="2"/>
    </row>
    <row r="427" spans="2:34">
      <c r="B427" s="87"/>
      <c r="C427" s="185"/>
      <c r="D427" s="87"/>
      <c r="E427" s="185"/>
      <c r="AC427" s="87"/>
      <c r="AD427" s="87"/>
      <c r="AE427" s="87"/>
      <c r="AF427" s="87"/>
      <c r="AG427" s="2"/>
      <c r="AH427" s="2"/>
    </row>
    <row r="428" spans="2:34">
      <c r="B428" s="87"/>
      <c r="C428" s="185"/>
      <c r="D428" s="87"/>
      <c r="E428" s="185"/>
      <c r="AC428" s="87"/>
      <c r="AD428" s="87"/>
      <c r="AE428" s="87"/>
      <c r="AF428" s="87"/>
      <c r="AG428" s="2"/>
      <c r="AH428" s="2"/>
    </row>
    <row r="429" spans="2:34">
      <c r="B429" s="87"/>
      <c r="C429" s="185"/>
      <c r="D429" s="87"/>
      <c r="E429" s="185"/>
      <c r="AC429" s="87"/>
      <c r="AD429" s="87"/>
      <c r="AE429" s="87"/>
      <c r="AF429" s="87"/>
      <c r="AG429" s="2"/>
      <c r="AH429" s="2"/>
    </row>
    <row r="430" spans="2:34">
      <c r="B430" s="87"/>
      <c r="C430" s="185"/>
      <c r="D430" s="87"/>
      <c r="E430" s="185"/>
      <c r="AC430" s="87"/>
      <c r="AD430" s="87"/>
      <c r="AE430" s="87"/>
      <c r="AF430" s="87"/>
      <c r="AG430" s="2"/>
      <c r="AH430" s="2"/>
    </row>
    <row r="431" spans="2:34">
      <c r="B431" s="87"/>
      <c r="C431" s="185"/>
      <c r="D431" s="87"/>
      <c r="E431" s="185"/>
      <c r="AC431" s="87"/>
      <c r="AD431" s="87"/>
      <c r="AE431" s="87"/>
      <c r="AF431" s="87"/>
      <c r="AG431" s="2"/>
      <c r="AH431" s="2"/>
    </row>
    <row r="432" spans="2:34">
      <c r="B432" s="87"/>
      <c r="C432" s="185"/>
      <c r="D432" s="87"/>
      <c r="E432" s="185"/>
      <c r="AC432" s="87"/>
      <c r="AD432" s="87"/>
      <c r="AE432" s="87"/>
      <c r="AF432" s="87"/>
      <c r="AG432" s="2"/>
      <c r="AH432" s="2"/>
    </row>
    <row r="433" spans="2:34">
      <c r="B433" s="87"/>
      <c r="C433" s="185"/>
      <c r="D433" s="87"/>
      <c r="E433" s="185"/>
      <c r="AC433" s="87"/>
      <c r="AD433" s="87"/>
      <c r="AE433" s="87"/>
      <c r="AF433" s="87"/>
      <c r="AG433" s="2"/>
      <c r="AH433" s="2"/>
    </row>
    <row r="434" spans="2:34">
      <c r="B434" s="87"/>
      <c r="C434" s="185"/>
      <c r="D434" s="87"/>
      <c r="E434" s="185"/>
      <c r="AC434" s="87"/>
      <c r="AD434" s="87"/>
      <c r="AE434" s="87"/>
      <c r="AF434" s="87"/>
      <c r="AG434" s="2"/>
      <c r="AH434" s="2"/>
    </row>
    <row r="435" spans="2:34">
      <c r="B435" s="87"/>
      <c r="C435" s="185"/>
      <c r="D435" s="87"/>
      <c r="E435" s="185"/>
      <c r="AC435" s="87"/>
      <c r="AD435" s="87"/>
      <c r="AE435" s="87"/>
      <c r="AF435" s="87"/>
      <c r="AG435" s="2"/>
      <c r="AH435" s="2"/>
    </row>
    <row r="436" spans="2:34">
      <c r="B436" s="87"/>
      <c r="C436" s="185"/>
      <c r="D436" s="87"/>
      <c r="E436" s="185"/>
      <c r="AC436" s="87"/>
      <c r="AD436" s="87"/>
      <c r="AE436" s="87"/>
      <c r="AF436" s="87"/>
      <c r="AG436" s="2"/>
      <c r="AH436" s="2"/>
    </row>
    <row r="437" spans="2:34">
      <c r="B437" s="87"/>
      <c r="C437" s="185"/>
      <c r="D437" s="87"/>
      <c r="E437" s="185"/>
      <c r="AC437" s="87"/>
      <c r="AD437" s="87"/>
      <c r="AE437" s="87"/>
      <c r="AF437" s="87"/>
      <c r="AG437" s="2"/>
      <c r="AH437" s="2"/>
    </row>
    <row r="438" spans="2:34">
      <c r="B438" s="87"/>
      <c r="C438" s="185"/>
      <c r="D438" s="87"/>
      <c r="E438" s="185"/>
      <c r="AC438" s="87"/>
      <c r="AD438" s="87"/>
      <c r="AE438" s="87"/>
      <c r="AF438" s="87"/>
      <c r="AG438" s="2"/>
      <c r="AH438" s="2"/>
    </row>
    <row r="439" spans="2:34">
      <c r="B439" s="87"/>
      <c r="C439" s="185"/>
      <c r="D439" s="87"/>
      <c r="E439" s="185"/>
      <c r="AC439" s="87"/>
      <c r="AD439" s="87"/>
      <c r="AE439" s="87"/>
      <c r="AF439" s="87"/>
      <c r="AG439" s="2"/>
      <c r="AH439" s="2"/>
    </row>
    <row r="440" spans="2:34">
      <c r="B440" s="87"/>
      <c r="C440" s="185"/>
      <c r="D440" s="87"/>
      <c r="E440" s="185"/>
      <c r="AC440" s="87"/>
      <c r="AD440" s="87"/>
      <c r="AE440" s="87"/>
      <c r="AF440" s="87"/>
      <c r="AG440" s="2"/>
      <c r="AH440" s="2"/>
    </row>
    <row r="441" spans="2:34">
      <c r="B441" s="87"/>
      <c r="C441" s="185"/>
      <c r="D441" s="87"/>
      <c r="E441" s="185"/>
      <c r="AC441" s="87"/>
      <c r="AD441" s="87"/>
      <c r="AE441" s="87"/>
      <c r="AF441" s="87"/>
      <c r="AG441" s="2"/>
      <c r="AH441" s="2"/>
    </row>
    <row r="442" spans="2:34">
      <c r="B442" s="87"/>
      <c r="C442" s="185"/>
      <c r="D442" s="87"/>
      <c r="E442" s="185"/>
      <c r="AC442" s="87"/>
      <c r="AD442" s="87"/>
      <c r="AE442" s="87"/>
      <c r="AF442" s="87"/>
      <c r="AG442" s="2"/>
      <c r="AH442" s="2"/>
    </row>
    <row r="443" spans="2:34">
      <c r="B443" s="87"/>
      <c r="C443" s="185"/>
      <c r="D443" s="87"/>
      <c r="E443" s="185"/>
      <c r="AC443" s="87"/>
      <c r="AD443" s="87"/>
      <c r="AE443" s="87"/>
      <c r="AF443" s="87"/>
      <c r="AG443" s="2"/>
      <c r="AH443" s="2"/>
    </row>
    <row r="444" spans="2:34">
      <c r="B444" s="87"/>
      <c r="C444" s="185"/>
      <c r="D444" s="87"/>
      <c r="E444" s="185"/>
      <c r="AC444" s="87"/>
      <c r="AD444" s="87"/>
      <c r="AE444" s="87"/>
      <c r="AF444" s="87"/>
      <c r="AG444" s="2"/>
      <c r="AH444" s="2"/>
    </row>
    <row r="445" spans="2:34">
      <c r="B445" s="87"/>
      <c r="C445" s="185"/>
      <c r="D445" s="87"/>
      <c r="E445" s="185"/>
      <c r="AC445" s="87"/>
      <c r="AD445" s="87"/>
      <c r="AE445" s="87"/>
      <c r="AF445" s="87"/>
      <c r="AG445" s="2"/>
      <c r="AH445" s="2"/>
    </row>
    <row r="446" spans="2:34">
      <c r="B446" s="87"/>
      <c r="C446" s="185"/>
      <c r="D446" s="87"/>
      <c r="E446" s="185"/>
      <c r="AC446" s="87"/>
      <c r="AD446" s="87"/>
      <c r="AE446" s="87"/>
      <c r="AF446" s="87"/>
      <c r="AG446" s="2"/>
      <c r="AH446" s="2"/>
    </row>
    <row r="447" spans="2:34">
      <c r="B447" s="87"/>
      <c r="C447" s="185"/>
      <c r="D447" s="87"/>
      <c r="E447" s="185"/>
      <c r="AC447" s="87"/>
      <c r="AD447" s="87"/>
      <c r="AE447" s="87"/>
      <c r="AF447" s="87"/>
      <c r="AG447" s="2"/>
      <c r="AH447" s="2"/>
    </row>
    <row r="448" spans="2:34">
      <c r="B448" s="87"/>
      <c r="C448" s="185"/>
      <c r="D448" s="87"/>
      <c r="E448" s="185"/>
      <c r="AC448" s="87"/>
      <c r="AD448" s="87"/>
      <c r="AE448" s="87"/>
      <c r="AF448" s="87"/>
      <c r="AG448" s="2"/>
      <c r="AH448" s="2"/>
    </row>
    <row r="449" spans="2:34">
      <c r="B449" s="87"/>
      <c r="C449" s="185"/>
      <c r="D449" s="87"/>
      <c r="E449" s="185"/>
      <c r="AC449" s="87"/>
      <c r="AD449" s="87"/>
      <c r="AE449" s="87"/>
      <c r="AF449" s="87"/>
      <c r="AG449" s="2"/>
      <c r="AH449" s="2"/>
    </row>
    <row r="450" spans="2:34">
      <c r="B450" s="87"/>
      <c r="C450" s="185"/>
      <c r="D450" s="87"/>
      <c r="E450" s="185"/>
      <c r="AC450" s="87"/>
      <c r="AD450" s="87"/>
      <c r="AE450" s="87"/>
      <c r="AF450" s="87"/>
      <c r="AG450" s="2"/>
      <c r="AH450" s="2"/>
    </row>
    <row r="451" spans="2:34">
      <c r="B451" s="87"/>
      <c r="C451" s="185"/>
      <c r="D451" s="87"/>
      <c r="E451" s="185"/>
      <c r="AC451" s="87"/>
      <c r="AD451" s="87"/>
      <c r="AE451" s="87"/>
      <c r="AF451" s="87"/>
      <c r="AG451" s="2"/>
      <c r="AH451" s="2"/>
    </row>
    <row r="452" spans="2:34">
      <c r="B452" s="87"/>
      <c r="C452" s="185"/>
      <c r="D452" s="87"/>
      <c r="E452" s="185"/>
      <c r="AC452" s="87"/>
      <c r="AD452" s="87"/>
      <c r="AE452" s="87"/>
      <c r="AF452" s="87"/>
      <c r="AG452" s="2"/>
      <c r="AH452" s="2"/>
    </row>
    <row r="453" spans="2:34">
      <c r="B453" s="87"/>
      <c r="C453" s="185"/>
      <c r="D453" s="87"/>
      <c r="E453" s="185"/>
      <c r="AC453" s="87"/>
      <c r="AD453" s="87"/>
      <c r="AE453" s="87"/>
      <c r="AF453" s="87"/>
      <c r="AG453" s="2"/>
      <c r="AH453" s="2"/>
    </row>
    <row r="454" spans="2:34">
      <c r="B454" s="87"/>
      <c r="C454" s="185"/>
      <c r="D454" s="87"/>
      <c r="E454" s="185"/>
      <c r="AC454" s="87"/>
      <c r="AD454" s="87"/>
      <c r="AE454" s="87"/>
      <c r="AF454" s="87"/>
      <c r="AG454" s="2"/>
      <c r="AH454" s="2"/>
    </row>
    <row r="455" spans="2:34">
      <c r="B455" s="87"/>
      <c r="C455" s="185"/>
      <c r="D455" s="87"/>
      <c r="E455" s="185"/>
      <c r="AC455" s="87"/>
      <c r="AD455" s="87"/>
      <c r="AE455" s="87"/>
      <c r="AF455" s="87"/>
      <c r="AG455" s="2"/>
      <c r="AH455" s="2"/>
    </row>
    <row r="456" spans="2:34">
      <c r="B456" s="87"/>
      <c r="C456" s="185"/>
      <c r="D456" s="87"/>
      <c r="E456" s="185"/>
      <c r="AC456" s="87"/>
      <c r="AD456" s="87"/>
      <c r="AE456" s="87"/>
      <c r="AF456" s="87"/>
      <c r="AG456" s="2"/>
      <c r="AH456" s="2"/>
    </row>
    <row r="457" spans="2:34">
      <c r="B457" s="87"/>
      <c r="C457" s="185"/>
      <c r="D457" s="87"/>
      <c r="E457" s="185"/>
      <c r="AC457" s="87"/>
      <c r="AD457" s="87"/>
      <c r="AE457" s="87"/>
      <c r="AF457" s="87"/>
      <c r="AG457" s="2"/>
      <c r="AH457" s="2"/>
    </row>
    <row r="458" spans="2:34">
      <c r="B458" s="87"/>
      <c r="C458" s="185"/>
      <c r="D458" s="87"/>
      <c r="E458" s="185"/>
      <c r="AC458" s="87"/>
      <c r="AD458" s="87"/>
      <c r="AE458" s="87"/>
      <c r="AF458" s="87"/>
      <c r="AG458" s="2"/>
      <c r="AH458" s="2"/>
    </row>
    <row r="459" spans="2:34">
      <c r="B459" s="87"/>
      <c r="C459" s="185"/>
      <c r="D459" s="87"/>
      <c r="E459" s="185"/>
      <c r="AC459" s="87"/>
      <c r="AD459" s="87"/>
      <c r="AE459" s="87"/>
      <c r="AF459" s="87"/>
      <c r="AG459" s="2"/>
      <c r="AH459" s="2"/>
    </row>
    <row r="460" spans="2:34">
      <c r="B460" s="87"/>
      <c r="C460" s="185"/>
      <c r="D460" s="87"/>
      <c r="E460" s="185"/>
      <c r="AC460" s="87"/>
      <c r="AD460" s="87"/>
      <c r="AE460" s="87"/>
      <c r="AF460" s="87"/>
      <c r="AG460" s="2"/>
      <c r="AH460" s="2"/>
    </row>
    <row r="461" spans="2:34">
      <c r="B461" s="87"/>
      <c r="C461" s="185"/>
      <c r="D461" s="87"/>
      <c r="E461" s="185"/>
      <c r="AC461" s="87"/>
      <c r="AD461" s="87"/>
      <c r="AE461" s="87"/>
      <c r="AF461" s="87"/>
      <c r="AG461" s="2"/>
      <c r="AH461" s="2"/>
    </row>
    <row r="462" spans="2:34">
      <c r="B462" s="87"/>
      <c r="C462" s="185"/>
      <c r="D462" s="87"/>
      <c r="E462" s="185"/>
      <c r="AC462" s="87"/>
      <c r="AD462" s="87"/>
      <c r="AE462" s="87"/>
      <c r="AF462" s="87"/>
      <c r="AG462" s="2"/>
      <c r="AH462" s="2"/>
    </row>
    <row r="463" spans="2:34">
      <c r="B463" s="87"/>
      <c r="C463" s="185"/>
      <c r="D463" s="87"/>
      <c r="E463" s="185"/>
      <c r="AC463" s="87"/>
      <c r="AD463" s="87"/>
      <c r="AE463" s="87"/>
      <c r="AF463" s="87"/>
      <c r="AG463" s="2"/>
      <c r="AH463" s="2"/>
    </row>
    <row r="464" spans="2:34">
      <c r="B464" s="87"/>
      <c r="C464" s="185"/>
      <c r="D464" s="87"/>
      <c r="E464" s="185"/>
      <c r="AC464" s="87"/>
      <c r="AD464" s="87"/>
      <c r="AE464" s="87"/>
      <c r="AF464" s="87"/>
      <c r="AG464" s="2"/>
      <c r="AH464" s="2"/>
    </row>
    <row r="465" spans="2:34">
      <c r="B465" s="87"/>
      <c r="C465" s="185"/>
      <c r="D465" s="87"/>
      <c r="E465" s="185"/>
      <c r="AC465" s="87"/>
      <c r="AD465" s="87"/>
      <c r="AE465" s="87"/>
      <c r="AF465" s="87"/>
      <c r="AG465" s="2"/>
      <c r="AH465" s="2"/>
    </row>
    <row r="466" spans="2:34">
      <c r="B466" s="87"/>
      <c r="C466" s="185"/>
      <c r="D466" s="87"/>
      <c r="E466" s="185"/>
      <c r="AC466" s="87"/>
      <c r="AD466" s="87"/>
      <c r="AE466" s="87"/>
      <c r="AF466" s="87"/>
      <c r="AG466" s="2"/>
      <c r="AH466" s="2"/>
    </row>
    <row r="467" spans="2:34">
      <c r="B467" s="87"/>
      <c r="C467" s="185"/>
      <c r="D467" s="87"/>
      <c r="E467" s="185"/>
      <c r="AC467" s="87"/>
      <c r="AD467" s="87"/>
      <c r="AE467" s="87"/>
      <c r="AF467" s="87"/>
      <c r="AG467" s="2"/>
      <c r="AH467" s="2"/>
    </row>
    <row r="468" spans="2:34">
      <c r="B468" s="87"/>
      <c r="C468" s="185"/>
      <c r="D468" s="87"/>
      <c r="E468" s="185"/>
      <c r="AC468" s="87"/>
      <c r="AD468" s="87"/>
      <c r="AE468" s="87"/>
      <c r="AF468" s="87"/>
      <c r="AG468" s="2"/>
      <c r="AH468" s="2"/>
    </row>
    <row r="469" spans="2:34">
      <c r="B469" s="87"/>
      <c r="C469" s="185"/>
      <c r="D469" s="87"/>
      <c r="E469" s="185"/>
      <c r="AC469" s="87"/>
      <c r="AD469" s="87"/>
      <c r="AE469" s="87"/>
      <c r="AF469" s="87"/>
      <c r="AG469" s="2"/>
      <c r="AH469" s="2"/>
    </row>
    <row r="470" spans="2:34">
      <c r="B470" s="87"/>
      <c r="C470" s="185"/>
      <c r="D470" s="87"/>
      <c r="E470" s="185"/>
      <c r="AC470" s="87"/>
      <c r="AD470" s="87"/>
      <c r="AE470" s="87"/>
      <c r="AF470" s="87"/>
      <c r="AG470" s="2"/>
      <c r="AH470" s="2"/>
    </row>
    <row r="471" spans="2:34">
      <c r="B471" s="87"/>
      <c r="C471" s="185"/>
      <c r="D471" s="87"/>
      <c r="E471" s="185"/>
      <c r="AC471" s="87"/>
      <c r="AD471" s="87"/>
      <c r="AE471" s="87"/>
      <c r="AF471" s="87"/>
      <c r="AG471" s="2"/>
      <c r="AH471" s="2"/>
    </row>
    <row r="472" spans="2:34">
      <c r="B472" s="87"/>
      <c r="C472" s="185"/>
      <c r="D472" s="87"/>
      <c r="E472" s="185"/>
      <c r="AC472" s="87"/>
      <c r="AD472" s="87"/>
      <c r="AE472" s="87"/>
      <c r="AF472" s="87"/>
      <c r="AG472" s="2"/>
      <c r="AH472" s="2"/>
    </row>
    <row r="473" spans="2:34">
      <c r="B473" s="87"/>
      <c r="C473" s="185"/>
      <c r="D473" s="87"/>
      <c r="E473" s="185"/>
      <c r="AC473" s="87"/>
      <c r="AD473" s="87"/>
      <c r="AE473" s="87"/>
      <c r="AF473" s="87"/>
      <c r="AG473" s="2"/>
      <c r="AH473" s="2"/>
    </row>
    <row r="474" spans="2:34">
      <c r="B474" s="87"/>
      <c r="C474" s="185"/>
      <c r="D474" s="87"/>
      <c r="E474" s="185"/>
      <c r="AC474" s="87"/>
      <c r="AD474" s="87"/>
      <c r="AE474" s="87"/>
      <c r="AF474" s="87"/>
      <c r="AG474" s="2"/>
      <c r="AH474" s="2"/>
    </row>
    <row r="475" spans="2:34">
      <c r="B475" s="87"/>
      <c r="C475" s="185"/>
      <c r="D475" s="87"/>
      <c r="E475" s="185"/>
      <c r="AC475" s="87"/>
      <c r="AD475" s="87"/>
      <c r="AE475" s="87"/>
      <c r="AF475" s="87"/>
      <c r="AG475" s="2"/>
      <c r="AH475" s="2"/>
    </row>
    <row r="476" spans="2:34">
      <c r="B476" s="87"/>
      <c r="C476" s="185"/>
      <c r="D476" s="87"/>
      <c r="E476" s="185"/>
      <c r="AC476" s="87"/>
      <c r="AD476" s="87"/>
      <c r="AE476" s="87"/>
      <c r="AF476" s="87"/>
      <c r="AG476" s="2"/>
      <c r="AH476" s="2"/>
    </row>
    <row r="477" spans="2:34">
      <c r="B477" s="87"/>
      <c r="C477" s="185"/>
      <c r="D477" s="87"/>
      <c r="E477" s="185"/>
      <c r="AC477" s="87"/>
      <c r="AD477" s="87"/>
      <c r="AE477" s="87"/>
      <c r="AF477" s="87"/>
      <c r="AG477" s="2"/>
      <c r="AH477" s="2"/>
    </row>
    <row r="478" spans="2:34">
      <c r="B478" s="87"/>
      <c r="C478" s="185"/>
      <c r="D478" s="87"/>
      <c r="E478" s="185"/>
      <c r="AC478" s="87"/>
      <c r="AD478" s="87"/>
      <c r="AE478" s="87"/>
      <c r="AF478" s="87"/>
      <c r="AG478" s="2"/>
      <c r="AH478" s="2"/>
    </row>
    <row r="479" spans="2:34">
      <c r="B479" s="87"/>
      <c r="C479" s="185"/>
      <c r="D479" s="87"/>
      <c r="E479" s="185"/>
      <c r="AC479" s="87"/>
      <c r="AD479" s="87"/>
      <c r="AE479" s="87"/>
      <c r="AF479" s="87"/>
      <c r="AG479" s="2"/>
      <c r="AH479" s="2"/>
    </row>
    <row r="480" spans="2:34">
      <c r="B480" s="87"/>
      <c r="C480" s="185"/>
      <c r="D480" s="87"/>
      <c r="E480" s="185"/>
      <c r="AC480" s="87"/>
      <c r="AD480" s="87"/>
      <c r="AE480" s="87"/>
      <c r="AF480" s="87"/>
      <c r="AG480" s="2"/>
      <c r="AH480" s="2"/>
    </row>
    <row r="481" spans="2:34">
      <c r="B481" s="87"/>
      <c r="C481" s="185"/>
      <c r="D481" s="87"/>
      <c r="E481" s="185"/>
      <c r="AC481" s="87"/>
      <c r="AD481" s="87"/>
      <c r="AE481" s="87"/>
      <c r="AF481" s="87"/>
      <c r="AG481" s="2"/>
      <c r="AH481" s="2"/>
    </row>
    <row r="482" spans="2:34">
      <c r="B482" s="87"/>
      <c r="C482" s="185"/>
      <c r="D482" s="87"/>
      <c r="E482" s="185"/>
      <c r="AC482" s="87"/>
      <c r="AD482" s="87"/>
      <c r="AE482" s="87"/>
      <c r="AF482" s="87"/>
      <c r="AG482" s="2"/>
      <c r="AH482" s="2"/>
    </row>
    <row r="483" spans="2:34">
      <c r="B483" s="87"/>
      <c r="C483" s="185"/>
      <c r="D483" s="87"/>
      <c r="E483" s="185"/>
      <c r="AC483" s="87"/>
      <c r="AD483" s="87"/>
      <c r="AE483" s="87"/>
      <c r="AF483" s="87"/>
      <c r="AG483" s="2"/>
      <c r="AH483" s="2"/>
    </row>
    <row r="484" spans="2:34">
      <c r="B484" s="87"/>
      <c r="C484" s="185"/>
      <c r="D484" s="87"/>
      <c r="E484" s="185"/>
      <c r="AC484" s="87"/>
      <c r="AD484" s="87"/>
      <c r="AE484" s="87"/>
      <c r="AF484" s="87"/>
      <c r="AG484" s="2"/>
      <c r="AH484" s="2"/>
    </row>
    <row r="485" spans="2:34">
      <c r="B485" s="87"/>
      <c r="C485" s="185"/>
      <c r="D485" s="87"/>
      <c r="E485" s="185"/>
      <c r="AC485" s="87"/>
      <c r="AD485" s="87"/>
      <c r="AE485" s="87"/>
      <c r="AF485" s="87"/>
      <c r="AG485" s="2"/>
      <c r="AH485" s="2"/>
    </row>
    <row r="486" spans="2:34">
      <c r="B486" s="87"/>
      <c r="C486" s="185"/>
      <c r="D486" s="87"/>
      <c r="E486" s="185"/>
      <c r="AC486" s="87"/>
      <c r="AD486" s="87"/>
      <c r="AE486" s="87"/>
      <c r="AF486" s="87"/>
      <c r="AG486" s="2"/>
      <c r="AH486" s="2"/>
    </row>
    <row r="487" spans="2:34">
      <c r="B487" s="87"/>
      <c r="C487" s="185"/>
      <c r="D487" s="87"/>
      <c r="E487" s="185"/>
      <c r="AC487" s="87"/>
      <c r="AD487" s="87"/>
      <c r="AE487" s="87"/>
      <c r="AF487" s="87"/>
      <c r="AG487" s="2"/>
      <c r="AH487" s="2"/>
    </row>
    <row r="488" spans="2:34">
      <c r="B488" s="87"/>
      <c r="C488" s="185"/>
      <c r="D488" s="87"/>
      <c r="E488" s="185"/>
      <c r="AC488" s="87"/>
      <c r="AD488" s="87"/>
      <c r="AE488" s="87"/>
      <c r="AF488" s="87"/>
      <c r="AG488" s="2"/>
      <c r="AH488" s="2"/>
    </row>
    <row r="489" spans="2:34">
      <c r="B489" s="87"/>
      <c r="C489" s="185"/>
      <c r="D489" s="87"/>
      <c r="E489" s="185"/>
      <c r="AC489" s="87"/>
      <c r="AD489" s="87"/>
      <c r="AE489" s="87"/>
      <c r="AF489" s="87"/>
      <c r="AG489" s="2"/>
      <c r="AH489" s="2"/>
    </row>
    <row r="490" spans="2:34">
      <c r="B490" s="87"/>
      <c r="C490" s="185"/>
      <c r="D490" s="87"/>
      <c r="E490" s="185"/>
      <c r="AC490" s="87"/>
      <c r="AD490" s="87"/>
      <c r="AE490" s="87"/>
      <c r="AF490" s="87"/>
      <c r="AG490" s="2"/>
      <c r="AH490" s="2"/>
    </row>
    <row r="491" spans="2:34">
      <c r="B491" s="87"/>
      <c r="C491" s="185"/>
      <c r="D491" s="87"/>
      <c r="E491" s="185"/>
      <c r="AC491" s="87"/>
      <c r="AD491" s="87"/>
      <c r="AE491" s="87"/>
      <c r="AF491" s="87"/>
      <c r="AG491" s="2"/>
      <c r="AH491" s="2"/>
    </row>
    <row r="492" spans="2:34">
      <c r="B492" s="87"/>
      <c r="C492" s="185"/>
      <c r="D492" s="87"/>
      <c r="E492" s="185"/>
      <c r="AC492" s="87"/>
      <c r="AD492" s="87"/>
      <c r="AE492" s="87"/>
      <c r="AF492" s="87"/>
      <c r="AG492" s="2"/>
      <c r="AH492" s="2"/>
    </row>
    <row r="493" spans="2:34">
      <c r="B493" s="87"/>
      <c r="C493" s="185"/>
      <c r="D493" s="87"/>
      <c r="E493" s="185"/>
      <c r="AC493" s="87"/>
      <c r="AD493" s="87"/>
      <c r="AE493" s="87"/>
      <c r="AF493" s="87"/>
      <c r="AG493" s="2"/>
      <c r="AH493" s="2"/>
    </row>
    <row r="494" spans="2:34">
      <c r="B494" s="87"/>
      <c r="C494" s="185"/>
      <c r="D494" s="87"/>
      <c r="E494" s="185"/>
      <c r="AC494" s="87"/>
      <c r="AD494" s="87"/>
      <c r="AE494" s="87"/>
      <c r="AF494" s="87"/>
      <c r="AG494" s="2"/>
      <c r="AH494" s="2"/>
    </row>
    <row r="495" spans="2:34">
      <c r="B495" s="87"/>
      <c r="C495" s="185"/>
      <c r="D495" s="87"/>
      <c r="E495" s="185"/>
      <c r="AC495" s="87"/>
      <c r="AD495" s="87"/>
      <c r="AE495" s="87"/>
      <c r="AF495" s="87"/>
      <c r="AG495" s="2"/>
      <c r="AH495" s="2"/>
    </row>
    <row r="496" spans="2:34">
      <c r="B496" s="87"/>
      <c r="C496" s="185"/>
      <c r="D496" s="87"/>
      <c r="E496" s="185"/>
      <c r="AC496" s="87"/>
      <c r="AD496" s="87"/>
      <c r="AE496" s="87"/>
      <c r="AF496" s="87"/>
      <c r="AG496" s="2"/>
      <c r="AH496" s="2"/>
    </row>
    <row r="497" spans="2:34">
      <c r="B497" s="87"/>
      <c r="C497" s="185"/>
      <c r="D497" s="87"/>
      <c r="E497" s="185"/>
      <c r="AC497" s="87"/>
      <c r="AD497" s="87"/>
      <c r="AE497" s="87"/>
      <c r="AF497" s="87"/>
      <c r="AG497" s="2"/>
      <c r="AH497" s="2"/>
    </row>
    <row r="498" spans="2:34">
      <c r="B498" s="87"/>
      <c r="C498" s="185"/>
      <c r="D498" s="87"/>
      <c r="E498" s="185"/>
      <c r="AC498" s="87"/>
      <c r="AD498" s="87"/>
      <c r="AE498" s="87"/>
      <c r="AF498" s="87"/>
      <c r="AG498" s="2"/>
      <c r="AH498" s="2"/>
    </row>
    <row r="499" spans="2:34">
      <c r="B499" s="87"/>
      <c r="C499" s="185"/>
      <c r="D499" s="87"/>
      <c r="E499" s="185"/>
      <c r="AC499" s="87"/>
      <c r="AD499" s="87"/>
      <c r="AE499" s="87"/>
      <c r="AF499" s="87"/>
      <c r="AG499" s="2"/>
      <c r="AH499" s="2"/>
    </row>
    <row r="500" spans="2:34">
      <c r="B500" s="87"/>
      <c r="C500" s="185"/>
      <c r="D500" s="87"/>
      <c r="E500" s="185"/>
      <c r="AC500" s="87"/>
      <c r="AD500" s="87"/>
      <c r="AE500" s="87"/>
      <c r="AF500" s="87"/>
      <c r="AG500" s="2"/>
      <c r="AH500" s="2"/>
    </row>
    <row r="501" spans="2:34">
      <c r="B501" s="87"/>
      <c r="C501" s="185"/>
      <c r="D501" s="87"/>
      <c r="E501" s="185"/>
      <c r="AC501" s="87"/>
      <c r="AD501" s="87"/>
      <c r="AE501" s="87"/>
      <c r="AF501" s="87"/>
      <c r="AG501" s="2"/>
      <c r="AH501" s="2"/>
    </row>
    <row r="502" spans="2:34">
      <c r="B502" s="87"/>
      <c r="C502" s="185"/>
      <c r="D502" s="87"/>
      <c r="E502" s="185"/>
      <c r="AC502" s="87"/>
      <c r="AD502" s="87"/>
      <c r="AE502" s="87"/>
      <c r="AF502" s="87"/>
      <c r="AG502" s="2"/>
      <c r="AH502" s="2"/>
    </row>
    <row r="503" spans="2:34">
      <c r="B503" s="87"/>
      <c r="C503" s="185"/>
      <c r="D503" s="87"/>
      <c r="E503" s="185"/>
      <c r="AC503" s="87"/>
      <c r="AD503" s="87"/>
      <c r="AE503" s="87"/>
      <c r="AF503" s="87"/>
      <c r="AG503" s="2"/>
      <c r="AH503" s="2"/>
    </row>
    <row r="504" spans="2:34">
      <c r="B504" s="87"/>
      <c r="C504" s="185"/>
      <c r="D504" s="87"/>
      <c r="E504" s="185"/>
      <c r="AC504" s="87"/>
      <c r="AD504" s="87"/>
      <c r="AE504" s="87"/>
      <c r="AF504" s="87"/>
      <c r="AG504" s="2"/>
      <c r="AH504" s="2"/>
    </row>
    <row r="505" spans="2:34">
      <c r="B505" s="87"/>
      <c r="C505" s="185"/>
      <c r="D505" s="87"/>
      <c r="E505" s="185"/>
      <c r="AC505" s="87"/>
      <c r="AD505" s="87"/>
      <c r="AE505" s="87"/>
      <c r="AF505" s="87"/>
      <c r="AG505" s="2"/>
      <c r="AH505" s="2"/>
    </row>
    <row r="506" spans="2:34">
      <c r="B506" s="87"/>
      <c r="C506" s="185"/>
      <c r="D506" s="87"/>
      <c r="E506" s="185"/>
      <c r="AC506" s="87"/>
      <c r="AD506" s="87"/>
      <c r="AE506" s="87"/>
      <c r="AF506" s="87"/>
      <c r="AG506" s="2"/>
      <c r="AH506" s="2"/>
    </row>
    <row r="507" spans="2:34">
      <c r="B507" s="87"/>
      <c r="C507" s="185"/>
      <c r="D507" s="87"/>
      <c r="E507" s="185"/>
      <c r="AC507" s="87"/>
      <c r="AD507" s="87"/>
      <c r="AE507" s="87"/>
      <c r="AF507" s="87"/>
      <c r="AG507" s="2"/>
      <c r="AH507" s="2"/>
    </row>
    <row r="508" spans="2:34">
      <c r="B508" s="87"/>
      <c r="C508" s="185"/>
      <c r="D508" s="87"/>
      <c r="E508" s="185"/>
      <c r="AC508" s="87"/>
      <c r="AD508" s="87"/>
      <c r="AE508" s="87"/>
      <c r="AF508" s="87"/>
      <c r="AG508" s="2"/>
      <c r="AH508" s="2"/>
    </row>
    <row r="509" spans="2:34">
      <c r="B509" s="87"/>
      <c r="C509" s="185"/>
      <c r="D509" s="87"/>
      <c r="E509" s="185"/>
      <c r="AC509" s="87"/>
      <c r="AD509" s="87"/>
      <c r="AE509" s="87"/>
      <c r="AF509" s="87"/>
      <c r="AG509" s="2"/>
      <c r="AH509" s="2"/>
    </row>
    <row r="510" spans="2:34">
      <c r="B510" s="87"/>
      <c r="C510" s="185"/>
      <c r="D510" s="87"/>
      <c r="E510" s="185"/>
      <c r="AC510" s="87"/>
      <c r="AD510" s="87"/>
      <c r="AE510" s="87"/>
      <c r="AF510" s="87"/>
      <c r="AG510" s="2"/>
      <c r="AH510" s="2"/>
    </row>
    <row r="511" spans="2:34">
      <c r="B511" s="87"/>
      <c r="C511" s="185"/>
      <c r="D511" s="87"/>
      <c r="E511" s="185"/>
      <c r="AC511" s="87"/>
      <c r="AD511" s="87"/>
      <c r="AE511" s="87"/>
      <c r="AF511" s="87"/>
      <c r="AG511" s="2"/>
      <c r="AH511" s="2"/>
    </row>
    <row r="512" spans="2:34">
      <c r="B512" s="87"/>
      <c r="C512" s="185"/>
      <c r="D512" s="87"/>
      <c r="E512" s="185"/>
      <c r="AC512" s="87"/>
      <c r="AD512" s="87"/>
      <c r="AE512" s="87"/>
      <c r="AF512" s="87"/>
      <c r="AG512" s="2"/>
      <c r="AH512" s="2"/>
    </row>
    <row r="513" spans="2:34">
      <c r="B513" s="87"/>
      <c r="C513" s="185"/>
      <c r="D513" s="87"/>
      <c r="E513" s="185"/>
      <c r="AC513" s="87"/>
      <c r="AD513" s="87"/>
      <c r="AE513" s="87"/>
      <c r="AF513" s="87"/>
      <c r="AG513" s="2"/>
      <c r="AH513" s="2"/>
    </row>
    <row r="514" spans="2:34">
      <c r="B514" s="87"/>
      <c r="C514" s="185"/>
      <c r="D514" s="87"/>
      <c r="E514" s="185"/>
      <c r="AC514" s="87"/>
      <c r="AD514" s="87"/>
      <c r="AE514" s="87"/>
      <c r="AF514" s="87"/>
      <c r="AG514" s="2"/>
      <c r="AH514" s="2"/>
    </row>
    <row r="515" spans="2:34">
      <c r="B515" s="87"/>
      <c r="C515" s="185"/>
      <c r="D515" s="87"/>
      <c r="E515" s="185"/>
      <c r="AC515" s="87"/>
      <c r="AD515" s="87"/>
      <c r="AE515" s="87"/>
      <c r="AF515" s="87"/>
      <c r="AG515" s="2"/>
      <c r="AH515" s="2"/>
    </row>
    <row r="516" spans="2:34">
      <c r="B516" s="87"/>
      <c r="C516" s="185"/>
      <c r="D516" s="87"/>
      <c r="E516" s="185"/>
      <c r="AC516" s="87"/>
      <c r="AD516" s="87"/>
      <c r="AE516" s="87"/>
      <c r="AF516" s="87"/>
      <c r="AG516" s="2"/>
      <c r="AH516" s="2"/>
    </row>
    <row r="517" spans="2:34">
      <c r="B517" s="87"/>
      <c r="C517" s="185"/>
      <c r="D517" s="87"/>
      <c r="E517" s="185"/>
      <c r="AC517" s="87"/>
      <c r="AD517" s="87"/>
      <c r="AE517" s="87"/>
      <c r="AF517" s="87"/>
      <c r="AG517" s="2"/>
      <c r="AH517" s="2"/>
    </row>
    <row r="518" spans="2:34">
      <c r="B518" s="87"/>
      <c r="C518" s="185"/>
      <c r="D518" s="87"/>
      <c r="E518" s="185"/>
      <c r="AC518" s="87"/>
      <c r="AD518" s="87"/>
      <c r="AE518" s="87"/>
      <c r="AF518" s="87"/>
      <c r="AG518" s="2"/>
      <c r="AH518" s="2"/>
    </row>
    <row r="519" spans="2:34">
      <c r="B519" s="87"/>
      <c r="C519" s="185"/>
      <c r="D519" s="87"/>
      <c r="E519" s="185"/>
      <c r="AC519" s="87"/>
      <c r="AD519" s="87"/>
      <c r="AE519" s="87"/>
      <c r="AF519" s="87"/>
      <c r="AG519" s="2"/>
      <c r="AH519" s="2"/>
    </row>
    <row r="520" spans="2:34">
      <c r="B520" s="87"/>
      <c r="C520" s="185"/>
      <c r="D520" s="87"/>
      <c r="E520" s="185"/>
      <c r="AC520" s="87"/>
      <c r="AD520" s="87"/>
      <c r="AE520" s="87"/>
      <c r="AF520" s="87"/>
      <c r="AG520" s="2"/>
      <c r="AH520" s="2"/>
    </row>
    <row r="521" spans="2:34">
      <c r="B521" s="87"/>
      <c r="C521" s="185"/>
      <c r="D521" s="87"/>
      <c r="E521" s="185"/>
      <c r="AC521" s="87"/>
      <c r="AD521" s="87"/>
      <c r="AE521" s="87"/>
      <c r="AF521" s="87"/>
      <c r="AG521" s="2"/>
      <c r="AH521" s="2"/>
    </row>
    <row r="522" spans="2:34">
      <c r="B522" s="87"/>
      <c r="C522" s="185"/>
      <c r="D522" s="87"/>
      <c r="E522" s="185"/>
      <c r="AC522" s="87"/>
      <c r="AD522" s="87"/>
      <c r="AE522" s="87"/>
      <c r="AF522" s="87"/>
      <c r="AG522" s="2"/>
      <c r="AH522" s="2"/>
    </row>
    <row r="523" spans="2:34">
      <c r="B523" s="87"/>
      <c r="C523" s="185"/>
      <c r="D523" s="87"/>
      <c r="E523" s="185"/>
      <c r="AC523" s="87"/>
      <c r="AD523" s="87"/>
      <c r="AE523" s="87"/>
      <c r="AF523" s="87"/>
      <c r="AG523" s="2"/>
      <c r="AH523" s="2"/>
    </row>
    <row r="524" spans="2:34">
      <c r="B524" s="87"/>
      <c r="C524" s="185"/>
      <c r="D524" s="87"/>
      <c r="E524" s="185"/>
      <c r="AC524" s="87"/>
      <c r="AD524" s="87"/>
      <c r="AE524" s="87"/>
      <c r="AF524" s="87"/>
      <c r="AG524" s="2"/>
      <c r="AH524" s="2"/>
    </row>
    <row r="525" spans="2:34">
      <c r="B525" s="87"/>
      <c r="C525" s="185"/>
      <c r="D525" s="87"/>
      <c r="E525" s="185"/>
      <c r="AC525" s="87"/>
      <c r="AD525" s="87"/>
      <c r="AE525" s="87"/>
      <c r="AF525" s="87"/>
      <c r="AG525" s="2"/>
      <c r="AH525" s="2"/>
    </row>
    <row r="526" spans="2:34">
      <c r="B526" s="87"/>
      <c r="C526" s="185"/>
      <c r="D526" s="87"/>
      <c r="E526" s="185"/>
      <c r="AC526" s="87"/>
      <c r="AD526" s="87"/>
      <c r="AE526" s="87"/>
      <c r="AF526" s="87"/>
      <c r="AG526" s="2"/>
      <c r="AH526" s="2"/>
    </row>
    <row r="527" spans="2:34">
      <c r="B527" s="87"/>
      <c r="C527" s="185"/>
      <c r="D527" s="87"/>
      <c r="E527" s="185"/>
      <c r="AC527" s="87"/>
      <c r="AD527" s="87"/>
      <c r="AE527" s="87"/>
      <c r="AF527" s="87"/>
      <c r="AG527" s="2"/>
      <c r="AH527" s="2"/>
    </row>
    <row r="528" spans="2:34">
      <c r="B528" s="87"/>
      <c r="C528" s="185"/>
      <c r="D528" s="87"/>
      <c r="E528" s="185"/>
      <c r="AC528" s="87"/>
      <c r="AD528" s="87"/>
      <c r="AE528" s="87"/>
      <c r="AF528" s="87"/>
      <c r="AG528" s="2"/>
      <c r="AH528" s="2"/>
    </row>
    <row r="529" spans="2:34">
      <c r="B529" s="87"/>
      <c r="C529" s="185"/>
      <c r="D529" s="87"/>
      <c r="E529" s="185"/>
      <c r="AC529" s="87"/>
      <c r="AD529" s="87"/>
      <c r="AE529" s="87"/>
      <c r="AF529" s="87"/>
      <c r="AG529" s="2"/>
      <c r="AH529" s="2"/>
    </row>
    <row r="530" spans="2:34">
      <c r="B530" s="87"/>
      <c r="C530" s="185"/>
      <c r="D530" s="87"/>
      <c r="E530" s="185"/>
      <c r="AC530" s="87"/>
      <c r="AD530" s="87"/>
      <c r="AE530" s="87"/>
      <c r="AF530" s="87"/>
      <c r="AG530" s="2"/>
      <c r="AH530" s="2"/>
    </row>
    <row r="531" spans="2:34">
      <c r="B531" s="87"/>
      <c r="C531" s="185"/>
      <c r="D531" s="87"/>
      <c r="E531" s="185"/>
      <c r="AC531" s="87"/>
      <c r="AD531" s="87"/>
      <c r="AE531" s="87"/>
      <c r="AF531" s="87"/>
      <c r="AG531" s="2"/>
      <c r="AH531" s="2"/>
    </row>
    <row r="532" spans="2:34">
      <c r="B532" s="87"/>
      <c r="C532" s="185"/>
      <c r="D532" s="87"/>
      <c r="E532" s="185"/>
      <c r="AC532" s="87"/>
      <c r="AD532" s="87"/>
      <c r="AE532" s="87"/>
      <c r="AF532" s="87"/>
      <c r="AG532" s="2"/>
      <c r="AH532" s="2"/>
    </row>
    <row r="533" spans="2:34">
      <c r="B533" s="87"/>
      <c r="C533" s="185"/>
      <c r="D533" s="87"/>
      <c r="E533" s="185"/>
      <c r="AC533" s="87"/>
      <c r="AD533" s="87"/>
      <c r="AE533" s="87"/>
      <c r="AF533" s="87"/>
      <c r="AG533" s="2"/>
      <c r="AH533" s="2"/>
    </row>
    <row r="534" spans="2:34">
      <c r="B534" s="87"/>
      <c r="C534" s="185"/>
      <c r="D534" s="87"/>
      <c r="E534" s="185"/>
      <c r="AC534" s="87"/>
      <c r="AD534" s="87"/>
      <c r="AE534" s="87"/>
      <c r="AF534" s="87"/>
      <c r="AG534" s="2"/>
      <c r="AH534" s="2"/>
    </row>
    <row r="535" spans="2:34">
      <c r="B535" s="87"/>
      <c r="C535" s="185"/>
      <c r="D535" s="87"/>
      <c r="E535" s="185"/>
      <c r="AC535" s="87"/>
      <c r="AD535" s="87"/>
      <c r="AE535" s="87"/>
      <c r="AF535" s="87"/>
      <c r="AG535" s="2"/>
      <c r="AH535" s="2"/>
    </row>
    <row r="536" spans="2:34">
      <c r="B536" s="87"/>
      <c r="C536" s="185"/>
      <c r="D536" s="87"/>
      <c r="E536" s="185"/>
      <c r="AC536" s="87"/>
      <c r="AD536" s="87"/>
      <c r="AE536" s="87"/>
      <c r="AF536" s="87"/>
      <c r="AG536" s="2"/>
      <c r="AH536" s="2"/>
    </row>
    <row r="537" spans="2:34">
      <c r="B537" s="87"/>
      <c r="C537" s="185"/>
      <c r="D537" s="87"/>
      <c r="E537" s="185"/>
      <c r="AC537" s="87"/>
      <c r="AD537" s="87"/>
      <c r="AE537" s="87"/>
      <c r="AF537" s="87"/>
      <c r="AG537" s="2"/>
      <c r="AH537" s="2"/>
    </row>
    <row r="538" spans="2:34">
      <c r="B538" s="87"/>
      <c r="C538" s="185"/>
      <c r="D538" s="87"/>
      <c r="E538" s="185"/>
      <c r="AC538" s="87"/>
      <c r="AD538" s="87"/>
      <c r="AE538" s="87"/>
      <c r="AF538" s="87"/>
      <c r="AG538" s="2"/>
      <c r="AH538" s="2"/>
    </row>
    <row r="539" spans="2:34">
      <c r="B539" s="87"/>
      <c r="C539" s="185"/>
      <c r="D539" s="87"/>
      <c r="E539" s="185"/>
      <c r="AC539" s="87"/>
      <c r="AD539" s="87"/>
      <c r="AE539" s="87"/>
      <c r="AF539" s="87"/>
      <c r="AG539" s="2"/>
      <c r="AH539" s="2"/>
    </row>
    <row r="540" spans="2:34">
      <c r="B540" s="87"/>
      <c r="C540" s="185"/>
      <c r="D540" s="87"/>
      <c r="E540" s="185"/>
      <c r="AC540" s="87"/>
      <c r="AD540" s="87"/>
      <c r="AE540" s="87"/>
      <c r="AF540" s="87"/>
      <c r="AG540" s="2"/>
      <c r="AH540" s="2"/>
    </row>
    <row r="541" spans="2:34">
      <c r="B541" s="87"/>
      <c r="C541" s="185"/>
      <c r="D541" s="87"/>
      <c r="E541" s="185"/>
      <c r="AC541" s="87"/>
      <c r="AD541" s="87"/>
      <c r="AE541" s="87"/>
      <c r="AF541" s="87"/>
      <c r="AG541" s="2"/>
      <c r="AH541" s="2"/>
    </row>
    <row r="542" spans="2:34">
      <c r="B542" s="87"/>
      <c r="C542" s="185"/>
      <c r="D542" s="87"/>
      <c r="E542" s="185"/>
      <c r="AC542" s="87"/>
      <c r="AD542" s="87"/>
      <c r="AE542" s="87"/>
      <c r="AF542" s="87"/>
      <c r="AG542" s="2"/>
      <c r="AH542" s="2"/>
    </row>
    <row r="543" spans="2:34">
      <c r="B543" s="87"/>
      <c r="C543" s="185"/>
      <c r="D543" s="87"/>
      <c r="E543" s="185"/>
      <c r="AC543" s="87"/>
      <c r="AD543" s="87"/>
      <c r="AE543" s="87"/>
      <c r="AF543" s="87"/>
      <c r="AG543" s="2"/>
      <c r="AH543" s="2"/>
    </row>
    <row r="544" spans="2:34">
      <c r="B544" s="87"/>
      <c r="C544" s="185"/>
      <c r="D544" s="87"/>
      <c r="E544" s="185"/>
      <c r="AC544" s="87"/>
      <c r="AD544" s="87"/>
      <c r="AE544" s="87"/>
      <c r="AF544" s="87"/>
      <c r="AG544" s="2"/>
      <c r="AH544" s="2"/>
    </row>
    <row r="545" spans="2:34">
      <c r="B545" s="87"/>
      <c r="C545" s="185"/>
      <c r="D545" s="87"/>
      <c r="E545" s="185"/>
      <c r="AC545" s="87"/>
      <c r="AD545" s="87"/>
      <c r="AE545" s="87"/>
      <c r="AF545" s="87"/>
      <c r="AG545" s="2"/>
      <c r="AH545" s="2"/>
    </row>
    <row r="546" spans="2:34">
      <c r="B546" s="87"/>
      <c r="C546" s="185"/>
      <c r="D546" s="87"/>
      <c r="E546" s="185"/>
      <c r="AC546" s="87"/>
      <c r="AD546" s="87"/>
      <c r="AE546" s="87"/>
      <c r="AF546" s="87"/>
      <c r="AG546" s="2"/>
      <c r="AH546" s="2"/>
    </row>
    <row r="547" spans="2:34">
      <c r="B547" s="87"/>
      <c r="C547" s="185"/>
      <c r="D547" s="87"/>
      <c r="E547" s="185"/>
      <c r="AC547" s="87"/>
      <c r="AD547" s="87"/>
      <c r="AE547" s="87"/>
      <c r="AF547" s="87"/>
      <c r="AG547" s="2"/>
      <c r="AH547" s="2"/>
    </row>
    <row r="548" spans="2:34">
      <c r="B548" s="87"/>
      <c r="C548" s="185"/>
      <c r="D548" s="87"/>
      <c r="E548" s="185"/>
      <c r="AC548" s="87"/>
      <c r="AD548" s="87"/>
      <c r="AE548" s="87"/>
      <c r="AF548" s="87"/>
      <c r="AG548" s="2"/>
      <c r="AH548" s="2"/>
    </row>
    <row r="549" spans="2:34">
      <c r="B549" s="87"/>
      <c r="C549" s="185"/>
      <c r="D549" s="87"/>
      <c r="E549" s="185"/>
      <c r="AC549" s="87"/>
      <c r="AD549" s="87"/>
      <c r="AE549" s="87"/>
      <c r="AF549" s="87"/>
      <c r="AG549" s="2"/>
      <c r="AH549" s="2"/>
    </row>
    <row r="550" spans="2:34">
      <c r="B550" s="87"/>
      <c r="C550" s="185"/>
      <c r="D550" s="87"/>
      <c r="E550" s="185"/>
      <c r="AC550" s="87"/>
      <c r="AD550" s="87"/>
      <c r="AE550" s="87"/>
      <c r="AF550" s="87"/>
      <c r="AG550" s="2"/>
      <c r="AH550" s="2"/>
    </row>
    <row r="551" spans="2:34">
      <c r="B551" s="87"/>
      <c r="C551" s="185"/>
      <c r="D551" s="87"/>
      <c r="E551" s="185"/>
      <c r="AC551" s="87"/>
      <c r="AD551" s="87"/>
      <c r="AE551" s="87"/>
      <c r="AF551" s="87"/>
      <c r="AG551" s="2"/>
      <c r="AH551" s="2"/>
    </row>
    <row r="552" spans="2:34">
      <c r="B552" s="87"/>
      <c r="C552" s="185"/>
      <c r="D552" s="87"/>
      <c r="E552" s="185"/>
      <c r="AC552" s="87"/>
      <c r="AD552" s="87"/>
      <c r="AE552" s="87"/>
      <c r="AF552" s="87"/>
      <c r="AG552" s="2"/>
      <c r="AH552" s="2"/>
    </row>
    <row r="553" spans="2:34">
      <c r="B553" s="87"/>
      <c r="C553" s="185"/>
      <c r="D553" s="87"/>
      <c r="E553" s="185"/>
      <c r="AC553" s="87"/>
      <c r="AD553" s="87"/>
      <c r="AE553" s="87"/>
      <c r="AF553" s="87"/>
      <c r="AG553" s="2"/>
      <c r="AH553" s="2"/>
    </row>
    <row r="554" spans="2:34">
      <c r="B554" s="87"/>
      <c r="C554" s="185"/>
      <c r="D554" s="87"/>
      <c r="E554" s="185"/>
      <c r="AC554" s="87"/>
      <c r="AD554" s="87"/>
      <c r="AE554" s="87"/>
      <c r="AF554" s="87"/>
      <c r="AG554" s="2"/>
      <c r="AH554" s="2"/>
    </row>
    <row r="555" spans="2:34">
      <c r="B555" s="87"/>
      <c r="C555" s="185"/>
      <c r="D555" s="87"/>
      <c r="E555" s="185"/>
      <c r="AC555" s="87"/>
      <c r="AD555" s="87"/>
      <c r="AE555" s="87"/>
      <c r="AF555" s="87"/>
      <c r="AG555" s="2"/>
      <c r="AH555" s="2"/>
    </row>
    <row r="556" spans="2:34">
      <c r="B556" s="87"/>
      <c r="C556" s="185"/>
      <c r="D556" s="87"/>
      <c r="E556" s="185"/>
      <c r="AC556" s="87"/>
      <c r="AD556" s="87"/>
      <c r="AE556" s="87"/>
      <c r="AF556" s="87"/>
      <c r="AG556" s="2"/>
      <c r="AH556" s="2"/>
    </row>
    <row r="557" spans="2:34">
      <c r="B557" s="87"/>
      <c r="C557" s="185"/>
      <c r="D557" s="87"/>
      <c r="E557" s="185"/>
      <c r="AC557" s="87"/>
      <c r="AD557" s="87"/>
      <c r="AE557" s="87"/>
      <c r="AF557" s="87"/>
      <c r="AG557" s="2"/>
      <c r="AH557" s="2"/>
    </row>
    <row r="558" spans="2:34">
      <c r="B558" s="87"/>
      <c r="C558" s="185"/>
      <c r="D558" s="87"/>
      <c r="E558" s="185"/>
      <c r="AC558" s="87"/>
      <c r="AD558" s="87"/>
      <c r="AE558" s="87"/>
      <c r="AF558" s="87"/>
      <c r="AG558" s="2"/>
      <c r="AH558" s="2"/>
    </row>
    <row r="559" spans="2:34">
      <c r="B559" s="87"/>
      <c r="C559" s="185"/>
      <c r="D559" s="87"/>
      <c r="E559" s="185"/>
      <c r="AC559" s="87"/>
      <c r="AD559" s="87"/>
      <c r="AE559" s="87"/>
      <c r="AF559" s="87"/>
      <c r="AG559" s="2"/>
      <c r="AH559" s="2"/>
    </row>
    <row r="560" spans="2:34">
      <c r="B560" s="87"/>
      <c r="C560" s="185"/>
      <c r="D560" s="87"/>
      <c r="E560" s="185"/>
      <c r="AC560" s="87"/>
      <c r="AD560" s="87"/>
      <c r="AE560" s="87"/>
      <c r="AF560" s="87"/>
      <c r="AG560" s="2"/>
      <c r="AH560" s="2"/>
    </row>
    <row r="561" spans="2:34">
      <c r="B561" s="87"/>
      <c r="C561" s="185"/>
      <c r="D561" s="87"/>
      <c r="E561" s="185"/>
      <c r="AC561" s="87"/>
      <c r="AD561" s="87"/>
      <c r="AE561" s="87"/>
      <c r="AF561" s="87"/>
      <c r="AG561" s="2"/>
      <c r="AH561" s="2"/>
    </row>
    <row r="562" spans="2:34">
      <c r="B562" s="87"/>
      <c r="C562" s="185"/>
      <c r="D562" s="87"/>
      <c r="E562" s="185"/>
      <c r="AC562" s="87"/>
      <c r="AD562" s="87"/>
      <c r="AE562" s="87"/>
      <c r="AF562" s="87"/>
      <c r="AG562" s="2"/>
      <c r="AH562" s="2"/>
    </row>
    <row r="563" spans="2:34">
      <c r="B563" s="87"/>
      <c r="C563" s="185"/>
      <c r="D563" s="87"/>
      <c r="E563" s="185"/>
      <c r="AC563" s="87"/>
      <c r="AD563" s="87"/>
      <c r="AE563" s="87"/>
      <c r="AF563" s="87"/>
      <c r="AG563" s="2"/>
      <c r="AH563" s="2"/>
    </row>
    <row r="564" spans="2:34">
      <c r="B564" s="87"/>
      <c r="C564" s="185"/>
      <c r="D564" s="87"/>
      <c r="E564" s="185"/>
      <c r="AC564" s="87"/>
      <c r="AD564" s="87"/>
      <c r="AE564" s="87"/>
      <c r="AF564" s="87"/>
      <c r="AG564" s="2"/>
      <c r="AH564" s="2"/>
    </row>
    <row r="565" spans="2:34">
      <c r="B565" s="87"/>
      <c r="C565" s="185"/>
      <c r="D565" s="87"/>
      <c r="E565" s="185"/>
      <c r="AC565" s="87"/>
      <c r="AD565" s="87"/>
      <c r="AE565" s="87"/>
      <c r="AF565" s="87"/>
      <c r="AG565" s="2"/>
      <c r="AH565" s="2"/>
    </row>
    <row r="566" spans="2:34">
      <c r="B566" s="87"/>
      <c r="C566" s="185"/>
      <c r="D566" s="87"/>
      <c r="E566" s="185"/>
      <c r="AC566" s="87"/>
      <c r="AD566" s="87"/>
      <c r="AE566" s="87"/>
      <c r="AF566" s="87"/>
      <c r="AG566" s="2"/>
      <c r="AH566" s="2"/>
    </row>
    <row r="567" spans="2:34">
      <c r="B567" s="87"/>
      <c r="C567" s="185"/>
      <c r="D567" s="87"/>
      <c r="E567" s="185"/>
      <c r="AC567" s="87"/>
      <c r="AD567" s="87"/>
      <c r="AE567" s="87"/>
      <c r="AF567" s="87"/>
      <c r="AG567" s="2"/>
      <c r="AH567" s="2"/>
    </row>
    <row r="568" spans="2:34">
      <c r="B568" s="87"/>
      <c r="C568" s="185"/>
      <c r="D568" s="87"/>
      <c r="E568" s="185"/>
      <c r="AC568" s="87"/>
      <c r="AD568" s="87"/>
      <c r="AE568" s="87"/>
      <c r="AF568" s="87"/>
      <c r="AG568" s="2"/>
      <c r="AH568" s="2"/>
    </row>
    <row r="569" spans="2:34">
      <c r="B569" s="87"/>
      <c r="C569" s="185"/>
      <c r="D569" s="87"/>
      <c r="E569" s="185"/>
      <c r="AC569" s="87"/>
      <c r="AD569" s="87"/>
      <c r="AE569" s="87"/>
      <c r="AF569" s="87"/>
      <c r="AG569" s="2"/>
      <c r="AH569" s="2"/>
    </row>
    <row r="570" spans="2:34">
      <c r="B570" s="87"/>
      <c r="C570" s="185"/>
      <c r="D570" s="87"/>
      <c r="E570" s="185"/>
      <c r="AC570" s="87"/>
      <c r="AD570" s="87"/>
      <c r="AE570" s="87"/>
      <c r="AF570" s="87"/>
      <c r="AG570" s="2"/>
      <c r="AH570" s="2"/>
    </row>
    <row r="571" spans="2:34">
      <c r="B571" s="87"/>
      <c r="C571" s="185"/>
      <c r="D571" s="87"/>
      <c r="E571" s="185"/>
      <c r="AC571" s="87"/>
      <c r="AD571" s="87"/>
      <c r="AE571" s="87"/>
      <c r="AF571" s="87"/>
      <c r="AG571" s="2"/>
      <c r="AH571" s="2"/>
    </row>
    <row r="572" spans="2:34">
      <c r="B572" s="87"/>
      <c r="C572" s="185"/>
      <c r="D572" s="87"/>
      <c r="E572" s="185"/>
      <c r="AC572" s="87"/>
      <c r="AD572" s="87"/>
      <c r="AE572" s="87"/>
      <c r="AF572" s="87"/>
      <c r="AG572" s="2"/>
      <c r="AH572" s="2"/>
    </row>
    <row r="573" spans="2:34">
      <c r="B573" s="87"/>
      <c r="C573" s="185"/>
      <c r="D573" s="87"/>
      <c r="E573" s="185"/>
      <c r="AC573" s="87"/>
      <c r="AD573" s="87"/>
      <c r="AE573" s="87"/>
      <c r="AF573" s="87"/>
      <c r="AG573" s="2"/>
      <c r="AH573" s="2"/>
    </row>
    <row r="574" spans="2:34">
      <c r="B574" s="87"/>
      <c r="C574" s="185"/>
      <c r="D574" s="87"/>
      <c r="E574" s="185"/>
      <c r="AC574" s="87"/>
      <c r="AD574" s="87"/>
      <c r="AE574" s="87"/>
      <c r="AF574" s="87"/>
      <c r="AG574" s="2"/>
      <c r="AH574" s="2"/>
    </row>
    <row r="575" spans="2:34">
      <c r="B575" s="87"/>
      <c r="C575" s="185"/>
      <c r="D575" s="87"/>
      <c r="E575" s="185"/>
      <c r="AC575" s="87"/>
      <c r="AD575" s="87"/>
      <c r="AE575" s="87"/>
      <c r="AF575" s="87"/>
      <c r="AG575" s="2"/>
      <c r="AH575" s="2"/>
    </row>
    <row r="576" spans="2:34">
      <c r="B576" s="87"/>
      <c r="C576" s="185"/>
      <c r="D576" s="87"/>
      <c r="E576" s="185"/>
      <c r="AC576" s="87"/>
      <c r="AD576" s="87"/>
      <c r="AE576" s="87"/>
      <c r="AF576" s="87"/>
      <c r="AG576" s="2"/>
      <c r="AH576" s="2"/>
    </row>
    <row r="577" spans="2:34">
      <c r="B577" s="87"/>
      <c r="C577" s="185"/>
      <c r="D577" s="87"/>
      <c r="E577" s="185"/>
      <c r="AC577" s="87"/>
      <c r="AD577" s="87"/>
      <c r="AE577" s="87"/>
      <c r="AF577" s="87"/>
      <c r="AG577" s="2"/>
      <c r="AH577" s="2"/>
    </row>
    <row r="578" spans="2:34">
      <c r="B578" s="87"/>
      <c r="C578" s="185"/>
      <c r="D578" s="87"/>
      <c r="E578" s="185"/>
      <c r="AC578" s="87"/>
      <c r="AD578" s="87"/>
      <c r="AE578" s="87"/>
      <c r="AF578" s="87"/>
      <c r="AG578" s="2"/>
      <c r="AH578" s="2"/>
    </row>
    <row r="579" spans="2:34">
      <c r="B579" s="87"/>
      <c r="C579" s="185"/>
      <c r="D579" s="87"/>
      <c r="E579" s="185"/>
      <c r="AC579" s="87"/>
      <c r="AD579" s="87"/>
      <c r="AE579" s="87"/>
      <c r="AF579" s="87"/>
      <c r="AG579" s="2"/>
      <c r="AH579" s="2"/>
    </row>
    <row r="580" spans="2:34">
      <c r="B580" s="87"/>
      <c r="C580" s="185"/>
      <c r="D580" s="87"/>
      <c r="E580" s="185"/>
      <c r="AC580" s="87"/>
      <c r="AD580" s="87"/>
      <c r="AE580" s="87"/>
      <c r="AF580" s="87"/>
      <c r="AG580" s="2"/>
      <c r="AH580" s="2"/>
    </row>
    <row r="581" spans="2:34">
      <c r="B581" s="87"/>
      <c r="C581" s="185"/>
      <c r="D581" s="87"/>
      <c r="E581" s="185"/>
      <c r="AC581" s="87"/>
      <c r="AD581" s="87"/>
      <c r="AE581" s="87"/>
      <c r="AF581" s="87"/>
      <c r="AG581" s="2"/>
      <c r="AH581" s="2"/>
    </row>
    <row r="582" spans="2:34">
      <c r="B582" s="87"/>
      <c r="C582" s="185"/>
      <c r="D582" s="87"/>
      <c r="E582" s="185"/>
      <c r="AC582" s="87"/>
      <c r="AD582" s="87"/>
      <c r="AE582" s="87"/>
      <c r="AF582" s="87"/>
      <c r="AG582" s="2"/>
      <c r="AH582" s="2"/>
    </row>
    <row r="583" spans="2:34">
      <c r="B583" s="87"/>
      <c r="C583" s="185"/>
      <c r="D583" s="87"/>
      <c r="E583" s="185"/>
      <c r="AC583" s="87"/>
      <c r="AD583" s="87"/>
      <c r="AE583" s="87"/>
      <c r="AF583" s="87"/>
      <c r="AG583" s="2"/>
      <c r="AH583" s="2"/>
    </row>
    <row r="584" spans="2:34">
      <c r="B584" s="87"/>
      <c r="C584" s="185"/>
      <c r="D584" s="87"/>
      <c r="E584" s="185"/>
      <c r="AC584" s="87"/>
      <c r="AD584" s="87"/>
      <c r="AE584" s="87"/>
      <c r="AF584" s="87"/>
      <c r="AG584" s="2"/>
      <c r="AH584" s="2"/>
    </row>
    <row r="585" spans="2:34">
      <c r="B585" s="87"/>
      <c r="C585" s="185"/>
      <c r="D585" s="87"/>
      <c r="E585" s="185"/>
      <c r="AC585" s="87"/>
      <c r="AD585" s="87"/>
      <c r="AE585" s="87"/>
      <c r="AF585" s="87"/>
      <c r="AG585" s="2"/>
      <c r="AH585" s="2"/>
    </row>
    <row r="586" spans="2:34">
      <c r="B586" s="87"/>
      <c r="C586" s="185"/>
      <c r="D586" s="87"/>
      <c r="E586" s="185"/>
      <c r="AC586" s="87"/>
      <c r="AD586" s="87"/>
      <c r="AE586" s="87"/>
      <c r="AF586" s="87"/>
      <c r="AG586" s="2"/>
      <c r="AH586" s="2"/>
    </row>
    <row r="587" spans="2:34">
      <c r="B587" s="87"/>
      <c r="C587" s="185"/>
      <c r="D587" s="87"/>
      <c r="E587" s="185"/>
      <c r="AC587" s="87"/>
      <c r="AD587" s="87"/>
      <c r="AE587" s="87"/>
      <c r="AF587" s="87"/>
      <c r="AG587" s="2"/>
      <c r="AH587" s="2"/>
    </row>
    <row r="588" spans="2:34">
      <c r="B588" s="87"/>
      <c r="C588" s="185"/>
      <c r="D588" s="87"/>
      <c r="E588" s="185"/>
      <c r="AC588" s="87"/>
      <c r="AD588" s="87"/>
      <c r="AE588" s="87"/>
      <c r="AF588" s="87"/>
      <c r="AG588" s="2"/>
      <c r="AH588" s="2"/>
    </row>
    <row r="589" spans="2:34">
      <c r="B589" s="87"/>
      <c r="C589" s="185"/>
      <c r="D589" s="87"/>
      <c r="E589" s="185"/>
      <c r="AC589" s="87"/>
      <c r="AD589" s="87"/>
      <c r="AE589" s="87"/>
      <c r="AF589" s="87"/>
      <c r="AG589" s="2"/>
      <c r="AH589" s="2"/>
    </row>
    <row r="590" spans="2:34">
      <c r="B590" s="87"/>
      <c r="C590" s="185"/>
      <c r="D590" s="87"/>
      <c r="E590" s="185"/>
      <c r="AC590" s="87"/>
      <c r="AD590" s="87"/>
      <c r="AE590" s="87"/>
      <c r="AF590" s="87"/>
      <c r="AG590" s="2"/>
      <c r="AH590" s="2"/>
    </row>
    <row r="591" spans="2:34">
      <c r="B591" s="87"/>
      <c r="C591" s="185"/>
      <c r="D591" s="87"/>
      <c r="E591" s="185"/>
      <c r="AC591" s="87"/>
      <c r="AD591" s="87"/>
      <c r="AE591" s="87"/>
      <c r="AF591" s="87"/>
      <c r="AG591" s="2"/>
      <c r="AH591" s="2"/>
    </row>
    <row r="592" spans="2:34">
      <c r="B592" s="87"/>
      <c r="C592" s="185"/>
      <c r="D592" s="87"/>
      <c r="E592" s="185"/>
      <c r="AC592" s="87"/>
      <c r="AD592" s="87"/>
      <c r="AE592" s="87"/>
      <c r="AF592" s="87"/>
      <c r="AG592" s="2"/>
      <c r="AH592" s="2"/>
    </row>
    <row r="593" spans="2:34">
      <c r="B593" s="87"/>
      <c r="C593" s="185"/>
      <c r="D593" s="87"/>
      <c r="E593" s="185"/>
      <c r="AC593" s="87"/>
      <c r="AD593" s="87"/>
      <c r="AE593" s="87"/>
      <c r="AF593" s="87"/>
      <c r="AG593" s="2"/>
      <c r="AH593" s="2"/>
    </row>
    <row r="594" spans="2:34">
      <c r="B594" s="87"/>
      <c r="C594" s="185"/>
      <c r="D594" s="87"/>
      <c r="E594" s="185"/>
      <c r="AC594" s="87"/>
      <c r="AD594" s="87"/>
      <c r="AE594" s="87"/>
      <c r="AF594" s="87"/>
      <c r="AG594" s="2"/>
      <c r="AH594" s="2"/>
    </row>
    <row r="595" spans="2:34">
      <c r="B595" s="87"/>
      <c r="C595" s="185"/>
      <c r="D595" s="87"/>
      <c r="E595" s="185"/>
      <c r="AC595" s="87"/>
      <c r="AD595" s="87"/>
      <c r="AE595" s="87"/>
      <c r="AF595" s="87"/>
      <c r="AG595" s="2"/>
      <c r="AH595" s="2"/>
    </row>
    <row r="596" spans="2:34">
      <c r="B596" s="87"/>
      <c r="C596" s="185"/>
      <c r="D596" s="87"/>
      <c r="E596" s="185"/>
      <c r="AC596" s="87"/>
      <c r="AD596" s="87"/>
      <c r="AE596" s="87"/>
      <c r="AF596" s="87"/>
      <c r="AG596" s="2"/>
      <c r="AH596" s="2"/>
    </row>
    <row r="597" spans="2:34">
      <c r="B597" s="87"/>
      <c r="C597" s="185"/>
      <c r="D597" s="87"/>
      <c r="E597" s="185"/>
      <c r="AC597" s="87"/>
      <c r="AD597" s="87"/>
      <c r="AE597" s="87"/>
      <c r="AF597" s="87"/>
      <c r="AG597" s="2"/>
      <c r="AH597" s="2"/>
    </row>
    <row r="598" spans="2:34">
      <c r="B598" s="87"/>
      <c r="C598" s="185"/>
      <c r="D598" s="87"/>
      <c r="E598" s="185"/>
      <c r="AC598" s="87"/>
      <c r="AD598" s="87"/>
      <c r="AE598" s="87"/>
      <c r="AF598" s="87"/>
      <c r="AG598" s="2"/>
      <c r="AH598" s="2"/>
    </row>
    <row r="599" spans="2:34">
      <c r="B599" s="87"/>
      <c r="C599" s="185"/>
      <c r="D599" s="87"/>
      <c r="E599" s="185"/>
      <c r="AC599" s="87"/>
      <c r="AD599" s="87"/>
      <c r="AE599" s="87"/>
      <c r="AF599" s="87"/>
      <c r="AG599" s="2"/>
      <c r="AH599" s="2"/>
    </row>
    <row r="600" spans="2:34">
      <c r="B600" s="87"/>
      <c r="C600" s="185"/>
      <c r="D600" s="87"/>
      <c r="E600" s="185"/>
      <c r="AC600" s="87"/>
      <c r="AD600" s="87"/>
      <c r="AE600" s="87"/>
      <c r="AF600" s="87"/>
      <c r="AG600" s="2"/>
      <c r="AH600" s="2"/>
    </row>
    <row r="601" spans="2:34">
      <c r="B601" s="87"/>
      <c r="C601" s="185"/>
      <c r="D601" s="87"/>
      <c r="E601" s="185"/>
      <c r="AC601" s="87"/>
      <c r="AD601" s="87"/>
      <c r="AE601" s="87"/>
      <c r="AF601" s="87"/>
      <c r="AG601" s="2"/>
      <c r="AH601" s="2"/>
    </row>
    <row r="602" spans="2:34">
      <c r="B602" s="87"/>
      <c r="C602" s="185"/>
      <c r="D602" s="87"/>
      <c r="E602" s="185"/>
      <c r="AC602" s="87"/>
      <c r="AD602" s="87"/>
      <c r="AE602" s="87"/>
      <c r="AF602" s="87"/>
      <c r="AG602" s="2"/>
      <c r="AH602" s="2"/>
    </row>
    <row r="603" spans="2:34">
      <c r="B603" s="87"/>
      <c r="C603" s="185"/>
      <c r="D603" s="87"/>
      <c r="E603" s="185"/>
      <c r="AC603" s="87"/>
      <c r="AD603" s="87"/>
      <c r="AE603" s="87"/>
      <c r="AF603" s="87"/>
      <c r="AG603" s="2"/>
      <c r="AH603" s="2"/>
    </row>
    <row r="604" spans="2:34">
      <c r="B604" s="87"/>
      <c r="C604" s="185"/>
      <c r="D604" s="87"/>
      <c r="E604" s="185"/>
      <c r="AC604" s="87"/>
      <c r="AD604" s="87"/>
      <c r="AE604" s="87"/>
      <c r="AF604" s="87"/>
      <c r="AG604" s="2"/>
      <c r="AH604" s="2"/>
    </row>
    <row r="605" spans="2:34">
      <c r="B605" s="87"/>
      <c r="C605" s="185"/>
      <c r="D605" s="87"/>
      <c r="E605" s="185"/>
      <c r="AC605" s="87"/>
      <c r="AD605" s="87"/>
      <c r="AE605" s="87"/>
      <c r="AF605" s="87"/>
      <c r="AG605" s="2"/>
      <c r="AH605" s="2"/>
    </row>
    <row r="606" spans="2:34">
      <c r="B606" s="87"/>
      <c r="C606" s="185"/>
      <c r="D606" s="87"/>
      <c r="E606" s="185"/>
      <c r="AC606" s="87"/>
      <c r="AD606" s="87"/>
      <c r="AE606" s="87"/>
      <c r="AF606" s="87"/>
      <c r="AG606" s="2"/>
      <c r="AH606" s="2"/>
    </row>
    <row r="607" spans="2:34">
      <c r="B607" s="87"/>
      <c r="C607" s="185"/>
      <c r="D607" s="87"/>
      <c r="E607" s="185"/>
      <c r="AC607" s="87"/>
      <c r="AD607" s="87"/>
      <c r="AE607" s="87"/>
      <c r="AF607" s="87"/>
      <c r="AG607" s="2"/>
      <c r="AH607" s="2"/>
    </row>
    <row r="608" spans="2:34">
      <c r="B608" s="87"/>
      <c r="C608" s="185"/>
      <c r="D608" s="87"/>
      <c r="E608" s="185"/>
      <c r="AC608" s="87"/>
      <c r="AD608" s="87"/>
      <c r="AE608" s="87"/>
      <c r="AF608" s="87"/>
      <c r="AG608" s="2"/>
      <c r="AH608" s="2"/>
    </row>
    <row r="609" spans="2:34">
      <c r="B609" s="87"/>
      <c r="C609" s="185"/>
      <c r="D609" s="87"/>
      <c r="E609" s="185"/>
      <c r="AC609" s="87"/>
      <c r="AD609" s="87"/>
      <c r="AE609" s="87"/>
      <c r="AF609" s="87"/>
      <c r="AG609" s="2"/>
      <c r="AH609" s="2"/>
    </row>
    <row r="610" spans="2:34">
      <c r="B610" s="87"/>
      <c r="C610" s="185"/>
      <c r="D610" s="87"/>
      <c r="E610" s="185"/>
      <c r="AC610" s="87"/>
      <c r="AD610" s="87"/>
      <c r="AE610" s="87"/>
      <c r="AF610" s="87"/>
      <c r="AG610" s="2"/>
      <c r="AH610" s="2"/>
    </row>
    <row r="611" spans="2:34">
      <c r="B611" s="87"/>
      <c r="C611" s="185"/>
      <c r="D611" s="87"/>
      <c r="E611" s="185"/>
      <c r="AC611" s="87"/>
      <c r="AD611" s="87"/>
      <c r="AE611" s="87"/>
      <c r="AF611" s="87"/>
      <c r="AG611" s="2"/>
      <c r="AH611" s="2"/>
    </row>
    <row r="612" spans="2:34">
      <c r="B612" s="87"/>
      <c r="C612" s="185"/>
      <c r="D612" s="87"/>
      <c r="E612" s="185"/>
      <c r="AC612" s="87"/>
      <c r="AD612" s="87"/>
      <c r="AE612" s="87"/>
      <c r="AF612" s="87"/>
      <c r="AG612" s="2"/>
      <c r="AH612" s="2"/>
    </row>
    <row r="613" spans="2:34">
      <c r="B613" s="87"/>
      <c r="C613" s="185"/>
      <c r="D613" s="87"/>
      <c r="E613" s="185"/>
      <c r="AC613" s="87"/>
      <c r="AD613" s="87"/>
      <c r="AE613" s="87"/>
      <c r="AF613" s="87"/>
      <c r="AG613" s="2"/>
      <c r="AH613" s="2"/>
    </row>
    <row r="614" spans="2:34">
      <c r="B614" s="87"/>
      <c r="C614" s="185"/>
      <c r="D614" s="87"/>
      <c r="E614" s="185"/>
      <c r="AC614" s="87"/>
      <c r="AD614" s="87"/>
      <c r="AE614" s="87"/>
      <c r="AF614" s="87"/>
      <c r="AG614" s="2"/>
      <c r="AH614" s="2"/>
    </row>
    <row r="615" spans="2:34">
      <c r="B615" s="87"/>
      <c r="C615" s="185"/>
      <c r="D615" s="87"/>
      <c r="E615" s="185"/>
      <c r="AC615" s="87"/>
      <c r="AD615" s="87"/>
      <c r="AE615" s="87"/>
      <c r="AF615" s="87"/>
      <c r="AG615" s="2"/>
      <c r="AH615" s="2"/>
    </row>
    <row r="616" spans="2:34">
      <c r="B616" s="87"/>
      <c r="C616" s="185"/>
      <c r="D616" s="87"/>
      <c r="E616" s="185"/>
      <c r="AC616" s="87"/>
      <c r="AD616" s="87"/>
      <c r="AE616" s="87"/>
      <c r="AF616" s="87"/>
      <c r="AG616" s="2"/>
      <c r="AH616" s="2"/>
    </row>
    <row r="617" spans="2:34">
      <c r="B617" s="87"/>
      <c r="C617" s="185"/>
      <c r="D617" s="87"/>
      <c r="E617" s="185"/>
      <c r="AC617" s="87"/>
      <c r="AD617" s="87"/>
      <c r="AE617" s="87"/>
      <c r="AF617" s="87"/>
      <c r="AG617" s="2"/>
      <c r="AH617" s="2"/>
    </row>
    <row r="618" spans="2:34">
      <c r="B618" s="87"/>
      <c r="C618" s="185"/>
      <c r="D618" s="87"/>
      <c r="E618" s="185"/>
      <c r="AC618" s="87"/>
      <c r="AD618" s="87"/>
      <c r="AE618" s="87"/>
      <c r="AF618" s="87"/>
      <c r="AG618" s="2"/>
      <c r="AH618" s="2"/>
    </row>
    <row r="619" spans="2:34">
      <c r="B619" s="87"/>
      <c r="C619" s="185"/>
      <c r="D619" s="87"/>
      <c r="E619" s="185"/>
      <c r="AC619" s="87"/>
      <c r="AD619" s="87"/>
      <c r="AE619" s="87"/>
      <c r="AF619" s="87"/>
      <c r="AG619" s="2"/>
      <c r="AH619" s="2"/>
    </row>
    <row r="620" spans="2:34">
      <c r="B620" s="87"/>
      <c r="C620" s="185"/>
      <c r="D620" s="87"/>
      <c r="E620" s="185"/>
      <c r="AC620" s="87"/>
      <c r="AD620" s="87"/>
      <c r="AE620" s="87"/>
      <c r="AF620" s="87"/>
      <c r="AG620" s="2"/>
      <c r="AH620" s="2"/>
    </row>
    <row r="621" spans="2:34">
      <c r="B621" s="87"/>
      <c r="C621" s="185"/>
      <c r="D621" s="87"/>
      <c r="E621" s="185"/>
      <c r="AC621" s="87"/>
      <c r="AD621" s="87"/>
      <c r="AE621" s="87"/>
      <c r="AF621" s="87"/>
      <c r="AG621" s="2"/>
      <c r="AH621" s="2"/>
    </row>
    <row r="622" spans="2:34">
      <c r="B622" s="87"/>
      <c r="C622" s="185"/>
      <c r="D622" s="87"/>
      <c r="E622" s="185"/>
      <c r="AC622" s="87"/>
      <c r="AD622" s="87"/>
      <c r="AE622" s="87"/>
      <c r="AF622" s="87"/>
      <c r="AG622" s="2"/>
      <c r="AH622" s="2"/>
    </row>
    <row r="623" spans="2:34">
      <c r="B623" s="87"/>
      <c r="C623" s="185"/>
      <c r="D623" s="87"/>
      <c r="E623" s="185"/>
      <c r="AC623" s="87"/>
      <c r="AD623" s="87"/>
      <c r="AE623" s="87"/>
      <c r="AF623" s="87"/>
      <c r="AG623" s="2"/>
      <c r="AH623" s="2"/>
    </row>
    <row r="624" spans="2:34">
      <c r="B624" s="87"/>
      <c r="C624" s="185"/>
      <c r="D624" s="87"/>
      <c r="E624" s="185"/>
      <c r="AC624" s="87"/>
      <c r="AD624" s="87"/>
      <c r="AE624" s="87"/>
      <c r="AF624" s="87"/>
      <c r="AG624" s="2"/>
      <c r="AH624" s="2"/>
    </row>
    <row r="625" spans="2:34">
      <c r="B625" s="87"/>
      <c r="C625" s="185"/>
      <c r="D625" s="87"/>
      <c r="E625" s="185"/>
      <c r="AC625" s="87"/>
      <c r="AD625" s="87"/>
      <c r="AE625" s="87"/>
      <c r="AF625" s="87"/>
      <c r="AG625" s="2"/>
      <c r="AH625" s="2"/>
    </row>
    <row r="626" spans="2:34">
      <c r="B626" s="87"/>
      <c r="C626" s="185"/>
      <c r="D626" s="87"/>
      <c r="E626" s="185"/>
      <c r="AC626" s="87"/>
      <c r="AD626" s="87"/>
      <c r="AE626" s="87"/>
      <c r="AF626" s="87"/>
      <c r="AG626" s="2"/>
      <c r="AH626" s="2"/>
    </row>
    <row r="627" spans="2:34">
      <c r="B627" s="87"/>
      <c r="C627" s="185"/>
      <c r="D627" s="87"/>
      <c r="E627" s="185"/>
      <c r="AC627" s="87"/>
      <c r="AD627" s="87"/>
      <c r="AE627" s="87"/>
      <c r="AF627" s="87"/>
      <c r="AG627" s="2"/>
      <c r="AH627" s="2"/>
    </row>
    <row r="628" spans="2:34">
      <c r="B628" s="87"/>
      <c r="C628" s="185"/>
      <c r="D628" s="87"/>
      <c r="E628" s="185"/>
      <c r="AC628" s="87"/>
      <c r="AD628" s="87"/>
      <c r="AE628" s="87"/>
      <c r="AF628" s="87"/>
      <c r="AG628" s="2"/>
      <c r="AH628" s="2"/>
    </row>
    <row r="629" spans="2:34">
      <c r="B629" s="87"/>
      <c r="C629" s="185"/>
      <c r="D629" s="87"/>
      <c r="E629" s="185"/>
      <c r="AC629" s="87"/>
      <c r="AD629" s="87"/>
      <c r="AE629" s="87"/>
      <c r="AF629" s="87"/>
      <c r="AG629" s="2"/>
      <c r="AH629" s="2"/>
    </row>
    <row r="630" spans="2:34">
      <c r="B630" s="87"/>
      <c r="C630" s="185"/>
      <c r="D630" s="87"/>
      <c r="E630" s="185"/>
      <c r="AC630" s="87"/>
      <c r="AD630" s="87"/>
      <c r="AE630" s="87"/>
      <c r="AF630" s="87"/>
      <c r="AG630" s="2"/>
      <c r="AH630" s="2"/>
    </row>
    <row r="631" spans="2:34">
      <c r="B631" s="87"/>
      <c r="C631" s="185"/>
      <c r="D631" s="87"/>
      <c r="E631" s="185"/>
      <c r="AC631" s="87"/>
      <c r="AD631" s="87"/>
      <c r="AE631" s="87"/>
      <c r="AF631" s="87"/>
      <c r="AG631" s="2"/>
      <c r="AH631" s="2"/>
    </row>
    <row r="632" spans="2:34">
      <c r="B632" s="87"/>
      <c r="C632" s="185"/>
      <c r="D632" s="87"/>
      <c r="E632" s="185"/>
      <c r="AC632" s="87"/>
      <c r="AD632" s="87"/>
      <c r="AE632" s="87"/>
      <c r="AF632" s="87"/>
      <c r="AG632" s="2"/>
      <c r="AH632" s="2"/>
    </row>
    <row r="633" spans="2:34">
      <c r="B633" s="87"/>
      <c r="C633" s="185"/>
      <c r="D633" s="87"/>
      <c r="E633" s="185"/>
      <c r="AC633" s="87"/>
      <c r="AD633" s="87"/>
      <c r="AE633" s="87"/>
      <c r="AF633" s="87"/>
      <c r="AG633" s="2"/>
      <c r="AH633" s="2"/>
    </row>
    <row r="634" spans="2:34">
      <c r="B634" s="87"/>
      <c r="C634" s="185"/>
      <c r="D634" s="87"/>
      <c r="E634" s="185"/>
      <c r="AC634" s="87"/>
      <c r="AD634" s="87"/>
      <c r="AE634" s="87"/>
      <c r="AF634" s="87"/>
      <c r="AG634" s="2"/>
      <c r="AH634" s="2"/>
    </row>
    <row r="635" spans="2:34">
      <c r="B635" s="87"/>
      <c r="C635" s="185"/>
      <c r="D635" s="87"/>
      <c r="E635" s="185"/>
      <c r="AC635" s="87"/>
      <c r="AD635" s="87"/>
      <c r="AE635" s="87"/>
      <c r="AF635" s="87"/>
      <c r="AG635" s="2"/>
      <c r="AH635" s="2"/>
    </row>
    <row r="636" spans="2:34">
      <c r="B636" s="87"/>
      <c r="C636" s="185"/>
      <c r="D636" s="87"/>
      <c r="E636" s="185"/>
      <c r="AC636" s="87"/>
      <c r="AD636" s="87"/>
      <c r="AE636" s="87"/>
      <c r="AF636" s="87"/>
      <c r="AG636" s="2"/>
      <c r="AH636" s="2"/>
    </row>
    <row r="637" spans="2:34">
      <c r="B637" s="87"/>
      <c r="C637" s="185"/>
      <c r="D637" s="87"/>
      <c r="E637" s="185"/>
      <c r="AC637" s="87"/>
      <c r="AD637" s="87"/>
      <c r="AE637" s="87"/>
      <c r="AF637" s="87"/>
      <c r="AG637" s="2"/>
      <c r="AH637" s="2"/>
    </row>
    <row r="638" spans="2:34">
      <c r="B638" s="87"/>
      <c r="C638" s="185"/>
      <c r="D638" s="87"/>
      <c r="E638" s="185"/>
      <c r="AC638" s="87"/>
      <c r="AD638" s="87"/>
      <c r="AE638" s="87"/>
      <c r="AF638" s="87"/>
      <c r="AG638" s="2"/>
      <c r="AH638" s="2"/>
    </row>
    <row r="639" spans="2:34">
      <c r="B639" s="87"/>
      <c r="C639" s="185"/>
      <c r="D639" s="87"/>
      <c r="E639" s="185"/>
      <c r="AC639" s="87"/>
      <c r="AD639" s="87"/>
      <c r="AE639" s="87"/>
      <c r="AF639" s="87"/>
      <c r="AG639" s="2"/>
      <c r="AH639" s="2"/>
    </row>
    <row r="640" spans="2:34">
      <c r="B640" s="87"/>
      <c r="C640" s="185"/>
      <c r="D640" s="87"/>
      <c r="E640" s="185"/>
      <c r="AC640" s="87"/>
      <c r="AD640" s="87"/>
      <c r="AE640" s="87"/>
      <c r="AF640" s="87"/>
      <c r="AG640" s="2"/>
      <c r="AH640" s="2"/>
    </row>
    <row r="641" spans="2:34">
      <c r="B641" s="87"/>
      <c r="C641" s="185"/>
      <c r="D641" s="87"/>
      <c r="E641" s="185"/>
      <c r="AC641" s="87"/>
      <c r="AD641" s="87"/>
      <c r="AE641" s="87"/>
      <c r="AF641" s="87"/>
      <c r="AG641" s="2"/>
      <c r="AH641" s="2"/>
    </row>
    <row r="642" spans="2:34">
      <c r="B642" s="87"/>
      <c r="C642" s="185"/>
      <c r="D642" s="87"/>
      <c r="E642" s="185"/>
      <c r="AC642" s="87"/>
      <c r="AD642" s="87"/>
      <c r="AE642" s="87"/>
      <c r="AF642" s="87"/>
      <c r="AG642" s="2"/>
      <c r="AH642" s="2"/>
    </row>
    <row r="643" spans="2:34">
      <c r="B643" s="87"/>
      <c r="C643" s="185"/>
      <c r="D643" s="87"/>
      <c r="E643" s="185"/>
      <c r="AC643" s="87"/>
      <c r="AD643" s="87"/>
      <c r="AE643" s="87"/>
      <c r="AF643" s="87"/>
      <c r="AG643" s="2"/>
      <c r="AH643" s="2"/>
    </row>
    <row r="644" spans="2:34">
      <c r="B644" s="87"/>
      <c r="C644" s="185"/>
      <c r="D644" s="87"/>
      <c r="E644" s="185"/>
      <c r="AC644" s="87"/>
      <c r="AD644" s="87"/>
      <c r="AE644" s="87"/>
      <c r="AF644" s="87"/>
      <c r="AG644" s="2"/>
      <c r="AH644" s="2"/>
    </row>
    <row r="645" spans="2:34">
      <c r="B645" s="87"/>
      <c r="C645" s="185"/>
      <c r="D645" s="87"/>
      <c r="E645" s="185"/>
      <c r="AC645" s="87"/>
      <c r="AD645" s="87"/>
      <c r="AE645" s="87"/>
      <c r="AF645" s="87"/>
      <c r="AG645" s="2"/>
      <c r="AH645" s="2"/>
    </row>
    <row r="646" spans="2:34">
      <c r="B646" s="87"/>
      <c r="C646" s="185"/>
      <c r="D646" s="87"/>
      <c r="E646" s="185"/>
      <c r="AC646" s="87"/>
      <c r="AD646" s="87"/>
      <c r="AE646" s="87"/>
      <c r="AF646" s="87"/>
      <c r="AG646" s="2"/>
      <c r="AH646" s="2"/>
    </row>
    <row r="647" spans="2:34">
      <c r="B647" s="87"/>
      <c r="C647" s="185"/>
      <c r="D647" s="87"/>
      <c r="E647" s="185"/>
      <c r="AC647" s="87"/>
      <c r="AD647" s="87"/>
      <c r="AE647" s="87"/>
      <c r="AF647" s="87"/>
      <c r="AG647" s="2"/>
      <c r="AH647" s="2"/>
    </row>
    <row r="648" spans="2:34">
      <c r="B648" s="87"/>
      <c r="C648" s="185"/>
      <c r="D648" s="87"/>
      <c r="E648" s="185"/>
      <c r="AC648" s="87"/>
      <c r="AD648" s="87"/>
      <c r="AE648" s="87"/>
      <c r="AF648" s="87"/>
      <c r="AG648" s="2"/>
      <c r="AH648" s="2"/>
    </row>
    <row r="649" spans="2:34">
      <c r="B649" s="87"/>
      <c r="C649" s="185"/>
      <c r="D649" s="87"/>
      <c r="E649" s="185"/>
      <c r="AC649" s="87"/>
      <c r="AD649" s="87"/>
      <c r="AE649" s="87"/>
      <c r="AF649" s="87"/>
      <c r="AG649" s="2"/>
      <c r="AH649" s="2"/>
    </row>
    <row r="650" spans="2:34">
      <c r="B650" s="87"/>
      <c r="C650" s="185"/>
      <c r="D650" s="87"/>
      <c r="E650" s="185"/>
      <c r="AC650" s="87"/>
      <c r="AD650" s="87"/>
      <c r="AE650" s="87"/>
      <c r="AF650" s="87"/>
      <c r="AG650" s="2"/>
      <c r="AH650" s="2"/>
    </row>
    <row r="651" spans="2:34">
      <c r="B651" s="87"/>
      <c r="C651" s="185"/>
      <c r="D651" s="87"/>
      <c r="E651" s="185"/>
      <c r="AC651" s="87"/>
      <c r="AD651" s="87"/>
      <c r="AE651" s="87"/>
      <c r="AF651" s="87"/>
      <c r="AG651" s="2"/>
      <c r="AH651" s="2"/>
    </row>
    <row r="652" spans="2:34">
      <c r="B652" s="87"/>
      <c r="C652" s="185"/>
      <c r="D652" s="87"/>
      <c r="E652" s="185"/>
      <c r="AC652" s="87"/>
      <c r="AD652" s="87"/>
      <c r="AE652" s="87"/>
      <c r="AF652" s="87"/>
      <c r="AG652" s="2"/>
      <c r="AH652" s="2"/>
    </row>
    <row r="653" spans="2:34">
      <c r="B653" s="87"/>
      <c r="C653" s="185"/>
      <c r="D653" s="87"/>
      <c r="E653" s="185"/>
      <c r="AC653" s="87"/>
      <c r="AD653" s="87"/>
      <c r="AE653" s="87"/>
      <c r="AF653" s="87"/>
      <c r="AG653" s="2"/>
      <c r="AH653" s="2"/>
    </row>
    <row r="654" spans="2:34">
      <c r="B654" s="87"/>
      <c r="C654" s="185"/>
      <c r="D654" s="87"/>
      <c r="E654" s="185"/>
      <c r="AC654" s="87"/>
      <c r="AD654" s="87"/>
      <c r="AE654" s="87"/>
      <c r="AF654" s="87"/>
      <c r="AG654" s="2"/>
      <c r="AH654" s="2"/>
    </row>
    <row r="655" spans="2:34">
      <c r="B655" s="87"/>
      <c r="C655" s="185"/>
      <c r="D655" s="87"/>
      <c r="E655" s="185"/>
      <c r="AC655" s="87"/>
      <c r="AD655" s="87"/>
      <c r="AE655" s="87"/>
      <c r="AF655" s="87"/>
      <c r="AG655" s="2"/>
      <c r="AH655" s="2"/>
    </row>
    <row r="656" spans="2:34">
      <c r="B656" s="87"/>
      <c r="C656" s="185"/>
      <c r="D656" s="87"/>
      <c r="E656" s="185"/>
      <c r="AC656" s="87"/>
      <c r="AD656" s="87"/>
      <c r="AE656" s="87"/>
      <c r="AF656" s="87"/>
      <c r="AG656" s="2"/>
      <c r="AH656" s="2"/>
    </row>
    <row r="657" spans="2:34">
      <c r="B657" s="87"/>
      <c r="C657" s="185"/>
      <c r="D657" s="87"/>
      <c r="E657" s="185"/>
      <c r="AC657" s="87"/>
      <c r="AD657" s="87"/>
      <c r="AE657" s="87"/>
      <c r="AF657" s="87"/>
      <c r="AG657" s="2"/>
      <c r="AH657" s="2"/>
    </row>
    <row r="658" spans="2:34">
      <c r="B658" s="87"/>
      <c r="C658" s="185"/>
      <c r="D658" s="87"/>
      <c r="E658" s="185"/>
      <c r="AC658" s="87"/>
      <c r="AD658" s="87"/>
      <c r="AE658" s="87"/>
      <c r="AF658" s="87"/>
      <c r="AG658" s="2"/>
      <c r="AH658" s="2"/>
    </row>
    <row r="659" spans="2:34">
      <c r="B659" s="87"/>
      <c r="C659" s="185"/>
      <c r="D659" s="87"/>
      <c r="E659" s="185"/>
      <c r="AC659" s="87"/>
      <c r="AD659" s="87"/>
      <c r="AE659" s="87"/>
      <c r="AF659" s="87"/>
      <c r="AG659" s="2"/>
      <c r="AH659" s="2"/>
    </row>
    <row r="660" spans="2:34">
      <c r="B660" s="87"/>
      <c r="C660" s="185"/>
      <c r="D660" s="87"/>
      <c r="E660" s="185"/>
      <c r="AC660" s="87"/>
      <c r="AD660" s="87"/>
      <c r="AE660" s="87"/>
      <c r="AF660" s="87"/>
      <c r="AG660" s="2"/>
      <c r="AH660" s="2"/>
    </row>
    <row r="661" spans="2:34">
      <c r="B661" s="87"/>
      <c r="C661" s="185"/>
      <c r="D661" s="87"/>
      <c r="E661" s="185"/>
      <c r="AC661" s="87"/>
      <c r="AD661" s="87"/>
      <c r="AE661" s="87"/>
      <c r="AF661" s="87"/>
      <c r="AG661" s="2"/>
      <c r="AH661" s="2"/>
    </row>
    <row r="662" spans="2:34">
      <c r="B662" s="87"/>
      <c r="C662" s="185"/>
      <c r="D662" s="87"/>
      <c r="E662" s="185"/>
      <c r="AC662" s="87"/>
      <c r="AD662" s="87"/>
      <c r="AE662" s="87"/>
      <c r="AF662" s="87"/>
      <c r="AG662" s="2"/>
      <c r="AH662" s="2"/>
    </row>
    <row r="663" spans="2:34">
      <c r="B663" s="87"/>
      <c r="C663" s="185"/>
      <c r="D663" s="87"/>
      <c r="E663" s="185"/>
      <c r="AC663" s="87"/>
      <c r="AD663" s="87"/>
      <c r="AE663" s="87"/>
      <c r="AF663" s="87"/>
      <c r="AG663" s="2"/>
      <c r="AH663" s="2"/>
    </row>
    <row r="664" spans="2:34">
      <c r="B664" s="87"/>
      <c r="C664" s="185"/>
      <c r="D664" s="87"/>
      <c r="E664" s="185"/>
      <c r="AC664" s="87"/>
      <c r="AD664" s="87"/>
      <c r="AE664" s="87"/>
      <c r="AF664" s="87"/>
      <c r="AG664" s="2"/>
      <c r="AH664" s="2"/>
    </row>
    <row r="665" spans="2:34">
      <c r="B665" s="87"/>
      <c r="C665" s="185"/>
      <c r="D665" s="87"/>
      <c r="E665" s="185"/>
      <c r="AC665" s="87"/>
      <c r="AD665" s="87"/>
      <c r="AE665" s="87"/>
      <c r="AF665" s="87"/>
      <c r="AG665" s="2"/>
      <c r="AH665" s="2"/>
    </row>
    <row r="666" spans="2:34">
      <c r="B666" s="87"/>
      <c r="C666" s="185"/>
      <c r="D666" s="87"/>
      <c r="E666" s="185"/>
      <c r="AC666" s="87"/>
      <c r="AD666" s="87"/>
      <c r="AE666" s="87"/>
      <c r="AF666" s="87"/>
      <c r="AG666" s="2"/>
      <c r="AH666" s="2"/>
    </row>
    <row r="667" spans="2:34">
      <c r="B667" s="87"/>
      <c r="C667" s="185"/>
      <c r="D667" s="87"/>
      <c r="E667" s="185"/>
      <c r="AC667" s="87"/>
      <c r="AD667" s="87"/>
      <c r="AE667" s="87"/>
      <c r="AF667" s="87"/>
      <c r="AG667" s="2"/>
      <c r="AH667" s="2"/>
    </row>
    <row r="668" spans="2:34">
      <c r="B668" s="87"/>
      <c r="C668" s="185"/>
      <c r="D668" s="87"/>
      <c r="E668" s="185"/>
      <c r="AC668" s="87"/>
      <c r="AD668" s="87"/>
      <c r="AE668" s="87"/>
      <c r="AF668" s="87"/>
      <c r="AG668" s="2"/>
      <c r="AH668" s="2"/>
    </row>
    <row r="669" spans="2:34">
      <c r="B669" s="87"/>
      <c r="C669" s="185"/>
      <c r="D669" s="87"/>
      <c r="E669" s="185"/>
      <c r="AC669" s="87"/>
      <c r="AD669" s="87"/>
      <c r="AE669" s="87"/>
      <c r="AF669" s="87"/>
      <c r="AG669" s="2"/>
      <c r="AH669" s="2"/>
    </row>
    <row r="670" spans="2:34">
      <c r="B670" s="87"/>
      <c r="C670" s="185"/>
      <c r="D670" s="87"/>
      <c r="E670" s="185"/>
      <c r="AC670" s="87"/>
      <c r="AD670" s="87"/>
      <c r="AE670" s="87"/>
      <c r="AF670" s="87"/>
      <c r="AG670" s="2"/>
      <c r="AH670" s="2"/>
    </row>
    <row r="671" spans="2:34">
      <c r="B671" s="87"/>
      <c r="C671" s="185"/>
      <c r="D671" s="87"/>
      <c r="E671" s="185"/>
      <c r="AC671" s="87"/>
      <c r="AD671" s="87"/>
      <c r="AE671" s="87"/>
      <c r="AF671" s="87"/>
      <c r="AG671" s="2"/>
      <c r="AH671" s="2"/>
    </row>
    <row r="672" spans="2:34">
      <c r="B672" s="87"/>
      <c r="C672" s="185"/>
      <c r="D672" s="87"/>
      <c r="E672" s="185"/>
      <c r="AC672" s="87"/>
      <c r="AD672" s="87"/>
      <c r="AE672" s="87"/>
      <c r="AF672" s="87"/>
      <c r="AG672" s="2"/>
      <c r="AH672" s="2"/>
    </row>
    <row r="673" spans="2:34">
      <c r="B673" s="87"/>
      <c r="C673" s="185"/>
      <c r="D673" s="87"/>
      <c r="E673" s="185"/>
      <c r="AC673" s="87"/>
      <c r="AD673" s="87"/>
      <c r="AE673" s="87"/>
      <c r="AF673" s="87"/>
      <c r="AG673" s="2"/>
      <c r="AH673" s="2"/>
    </row>
    <row r="674" spans="2:34">
      <c r="B674" s="87"/>
      <c r="C674" s="185"/>
      <c r="D674" s="87"/>
      <c r="E674" s="185"/>
      <c r="AC674" s="87"/>
      <c r="AD674" s="87"/>
      <c r="AE674" s="87"/>
      <c r="AF674" s="87"/>
      <c r="AG674" s="2"/>
      <c r="AH674" s="2"/>
    </row>
    <row r="675" spans="2:34">
      <c r="B675" s="87"/>
      <c r="C675" s="185"/>
      <c r="D675" s="87"/>
      <c r="E675" s="185"/>
      <c r="AC675" s="87"/>
      <c r="AD675" s="87"/>
      <c r="AE675" s="87"/>
      <c r="AF675" s="87"/>
      <c r="AG675" s="2"/>
      <c r="AH675" s="2"/>
    </row>
    <row r="676" spans="2:34">
      <c r="B676" s="87"/>
      <c r="C676" s="185"/>
      <c r="D676" s="87"/>
      <c r="E676" s="185"/>
      <c r="AC676" s="87"/>
      <c r="AD676" s="87"/>
      <c r="AE676" s="87"/>
      <c r="AF676" s="87"/>
      <c r="AG676" s="2"/>
      <c r="AH676" s="2"/>
    </row>
    <row r="677" spans="2:34">
      <c r="B677" s="87"/>
      <c r="C677" s="185"/>
      <c r="D677" s="87"/>
      <c r="E677" s="185"/>
      <c r="AC677" s="87"/>
      <c r="AD677" s="87"/>
      <c r="AE677" s="87"/>
      <c r="AF677" s="87"/>
      <c r="AG677" s="2"/>
      <c r="AH677" s="2"/>
    </row>
    <row r="678" spans="2:34">
      <c r="B678" s="87"/>
      <c r="C678" s="185"/>
      <c r="D678" s="87"/>
      <c r="E678" s="185"/>
      <c r="AC678" s="87"/>
      <c r="AD678" s="87"/>
      <c r="AE678" s="87"/>
      <c r="AF678" s="87"/>
      <c r="AG678" s="2"/>
      <c r="AH678" s="2"/>
    </row>
    <row r="679" spans="2:34">
      <c r="B679" s="87"/>
      <c r="C679" s="185"/>
      <c r="D679" s="87"/>
      <c r="E679" s="185"/>
      <c r="AC679" s="87"/>
      <c r="AD679" s="87"/>
      <c r="AE679" s="87"/>
      <c r="AF679" s="87"/>
      <c r="AG679" s="2"/>
      <c r="AH679" s="2"/>
    </row>
    <row r="680" spans="2:34">
      <c r="B680" s="87"/>
      <c r="C680" s="185"/>
      <c r="D680" s="87"/>
      <c r="E680" s="185"/>
      <c r="AC680" s="87"/>
      <c r="AD680" s="87"/>
      <c r="AE680" s="87"/>
      <c r="AF680" s="87"/>
      <c r="AG680" s="2"/>
      <c r="AH680" s="2"/>
    </row>
    <row r="681" spans="2:34">
      <c r="B681" s="87"/>
      <c r="C681" s="185"/>
      <c r="D681" s="87"/>
      <c r="E681" s="185"/>
      <c r="AC681" s="87"/>
      <c r="AD681" s="87"/>
      <c r="AE681" s="87"/>
      <c r="AF681" s="87"/>
      <c r="AG681" s="2"/>
      <c r="AH681" s="2"/>
    </row>
    <row r="682" spans="2:34">
      <c r="B682" s="87"/>
      <c r="C682" s="185"/>
      <c r="D682" s="87"/>
      <c r="E682" s="185"/>
      <c r="AC682" s="87"/>
      <c r="AD682" s="87"/>
      <c r="AE682" s="87"/>
      <c r="AF682" s="87"/>
      <c r="AG682" s="2"/>
      <c r="AH682" s="2"/>
    </row>
    <row r="683" spans="2:34">
      <c r="B683" s="87"/>
      <c r="C683" s="185"/>
      <c r="D683" s="87"/>
      <c r="E683" s="185"/>
      <c r="AC683" s="87"/>
      <c r="AD683" s="87"/>
      <c r="AE683" s="87"/>
      <c r="AF683" s="87"/>
      <c r="AG683" s="2"/>
      <c r="AH683" s="2"/>
    </row>
    <row r="684" spans="2:34">
      <c r="B684" s="87"/>
      <c r="C684" s="185"/>
      <c r="D684" s="87"/>
      <c r="E684" s="185"/>
      <c r="AC684" s="87"/>
      <c r="AD684" s="87"/>
      <c r="AE684" s="87"/>
      <c r="AF684" s="87"/>
      <c r="AG684" s="2"/>
      <c r="AH684" s="2"/>
    </row>
    <row r="685" spans="2:34">
      <c r="B685" s="87"/>
      <c r="C685" s="185"/>
      <c r="D685" s="87"/>
      <c r="E685" s="185"/>
      <c r="AC685" s="87"/>
      <c r="AD685" s="87"/>
      <c r="AE685" s="87"/>
      <c r="AF685" s="87"/>
      <c r="AG685" s="2"/>
      <c r="AH685" s="2"/>
    </row>
    <row r="686" spans="2:34">
      <c r="B686" s="87"/>
      <c r="C686" s="185"/>
      <c r="D686" s="87"/>
      <c r="E686" s="185"/>
      <c r="AC686" s="87"/>
      <c r="AD686" s="87"/>
      <c r="AE686" s="87"/>
      <c r="AF686" s="87"/>
      <c r="AG686" s="2"/>
      <c r="AH686" s="2"/>
    </row>
    <row r="687" spans="2:34">
      <c r="B687" s="87"/>
      <c r="C687" s="185"/>
      <c r="D687" s="87"/>
      <c r="E687" s="185"/>
      <c r="AC687" s="87"/>
      <c r="AD687" s="87"/>
      <c r="AE687" s="87"/>
      <c r="AF687" s="87"/>
      <c r="AG687" s="2"/>
      <c r="AH687" s="2"/>
    </row>
    <row r="688" spans="2:34">
      <c r="B688" s="87"/>
      <c r="C688" s="185"/>
      <c r="D688" s="87"/>
      <c r="E688" s="185"/>
      <c r="AC688" s="87"/>
      <c r="AD688" s="87"/>
      <c r="AE688" s="87"/>
      <c r="AF688" s="87"/>
      <c r="AG688" s="2"/>
      <c r="AH688" s="2"/>
    </row>
    <row r="689" spans="2:34">
      <c r="B689" s="87"/>
      <c r="C689" s="185"/>
      <c r="D689" s="87"/>
      <c r="E689" s="185"/>
      <c r="AC689" s="87"/>
      <c r="AD689" s="87"/>
      <c r="AE689" s="87"/>
      <c r="AF689" s="87"/>
      <c r="AG689" s="2"/>
      <c r="AH689" s="2"/>
    </row>
    <row r="690" spans="2:34">
      <c r="B690" s="87"/>
      <c r="C690" s="185"/>
      <c r="D690" s="87"/>
      <c r="E690" s="185"/>
      <c r="AC690" s="87"/>
      <c r="AD690" s="87"/>
      <c r="AE690" s="87"/>
      <c r="AF690" s="87"/>
      <c r="AG690" s="2"/>
      <c r="AH690" s="2"/>
    </row>
    <row r="691" spans="2:34">
      <c r="B691" s="87"/>
      <c r="C691" s="185"/>
      <c r="D691" s="87"/>
      <c r="E691" s="185"/>
      <c r="AC691" s="87"/>
      <c r="AD691" s="87"/>
      <c r="AE691" s="87"/>
      <c r="AF691" s="87"/>
      <c r="AG691" s="2"/>
      <c r="AH691" s="2"/>
    </row>
    <row r="692" spans="2:34">
      <c r="B692" s="87"/>
      <c r="C692" s="185"/>
      <c r="D692" s="87"/>
      <c r="E692" s="185"/>
      <c r="AC692" s="87"/>
      <c r="AD692" s="87"/>
      <c r="AE692" s="87"/>
      <c r="AF692" s="87"/>
      <c r="AG692" s="2"/>
      <c r="AH692" s="2"/>
    </row>
    <row r="693" spans="2:34">
      <c r="B693" s="87"/>
      <c r="C693" s="185"/>
      <c r="D693" s="87"/>
      <c r="E693" s="185"/>
      <c r="AC693" s="87"/>
      <c r="AD693" s="87"/>
      <c r="AE693" s="87"/>
      <c r="AF693" s="87"/>
      <c r="AG693" s="2"/>
      <c r="AH693" s="2"/>
    </row>
    <row r="694" spans="2:34">
      <c r="B694" s="87"/>
      <c r="C694" s="185"/>
      <c r="D694" s="87"/>
      <c r="E694" s="185"/>
      <c r="AC694" s="87"/>
      <c r="AD694" s="87"/>
      <c r="AE694" s="87"/>
      <c r="AF694" s="87"/>
      <c r="AG694" s="2"/>
      <c r="AH694" s="2"/>
    </row>
    <row r="695" spans="2:34">
      <c r="B695" s="87"/>
      <c r="C695" s="185"/>
      <c r="D695" s="87"/>
      <c r="E695" s="185"/>
      <c r="AC695" s="87"/>
      <c r="AD695" s="87"/>
      <c r="AE695" s="87"/>
      <c r="AF695" s="87"/>
      <c r="AG695" s="2"/>
      <c r="AH695" s="2"/>
    </row>
    <row r="696" spans="2:34">
      <c r="B696" s="87"/>
      <c r="C696" s="185"/>
      <c r="D696" s="87"/>
      <c r="E696" s="185"/>
      <c r="AC696" s="87"/>
      <c r="AD696" s="87"/>
      <c r="AE696" s="87"/>
      <c r="AF696" s="87"/>
      <c r="AG696" s="2"/>
      <c r="AH696" s="2"/>
    </row>
    <row r="697" spans="2:34">
      <c r="B697" s="87"/>
      <c r="C697" s="185"/>
      <c r="D697" s="87"/>
      <c r="E697" s="185"/>
      <c r="AC697" s="87"/>
      <c r="AD697" s="87"/>
      <c r="AE697" s="87"/>
      <c r="AF697" s="87"/>
      <c r="AG697" s="2"/>
      <c r="AH697" s="2"/>
    </row>
    <row r="698" spans="2:34">
      <c r="B698" s="87"/>
      <c r="C698" s="185"/>
      <c r="D698" s="87"/>
      <c r="E698" s="185"/>
      <c r="AC698" s="87"/>
      <c r="AD698" s="87"/>
      <c r="AE698" s="87"/>
      <c r="AF698" s="87"/>
      <c r="AG698" s="2"/>
      <c r="AH698" s="2"/>
    </row>
    <row r="699" spans="2:34">
      <c r="B699" s="87"/>
      <c r="C699" s="185"/>
      <c r="D699" s="87"/>
      <c r="E699" s="185"/>
      <c r="AC699" s="87"/>
      <c r="AD699" s="87"/>
      <c r="AE699" s="87"/>
      <c r="AF699" s="87"/>
      <c r="AG699" s="2"/>
      <c r="AH699" s="2"/>
    </row>
    <row r="700" spans="2:34">
      <c r="B700" s="87"/>
      <c r="C700" s="185"/>
      <c r="D700" s="87"/>
      <c r="E700" s="185"/>
      <c r="AC700" s="87"/>
      <c r="AD700" s="87"/>
      <c r="AE700" s="87"/>
      <c r="AF700" s="87"/>
      <c r="AG700" s="2"/>
      <c r="AH700" s="2"/>
    </row>
    <row r="701" spans="2:34">
      <c r="B701" s="87"/>
      <c r="C701" s="185"/>
      <c r="D701" s="87"/>
      <c r="E701" s="185"/>
      <c r="AC701" s="87"/>
      <c r="AD701" s="87"/>
      <c r="AE701" s="87"/>
      <c r="AF701" s="87"/>
      <c r="AG701" s="2"/>
      <c r="AH701" s="2"/>
    </row>
    <row r="702" spans="2:34">
      <c r="B702" s="87"/>
      <c r="C702" s="185"/>
      <c r="D702" s="87"/>
      <c r="E702" s="185"/>
      <c r="AC702" s="87"/>
      <c r="AD702" s="87"/>
      <c r="AE702" s="87"/>
      <c r="AF702" s="87"/>
      <c r="AG702" s="2"/>
      <c r="AH702" s="2"/>
    </row>
    <row r="703" spans="2:34">
      <c r="B703" s="87"/>
      <c r="C703" s="185"/>
      <c r="D703" s="87"/>
      <c r="E703" s="185"/>
      <c r="AC703" s="87"/>
      <c r="AD703" s="87"/>
      <c r="AE703" s="87"/>
      <c r="AF703" s="87"/>
      <c r="AG703" s="2"/>
      <c r="AH703" s="2"/>
    </row>
    <row r="704" spans="2:34">
      <c r="B704" s="87"/>
      <c r="C704" s="185"/>
      <c r="D704" s="87"/>
      <c r="E704" s="185"/>
      <c r="AC704" s="87"/>
      <c r="AD704" s="87"/>
      <c r="AE704" s="87"/>
      <c r="AF704" s="87"/>
      <c r="AG704" s="2"/>
      <c r="AH704" s="2"/>
    </row>
    <row r="705" spans="2:34">
      <c r="B705" s="87"/>
      <c r="C705" s="185"/>
      <c r="D705" s="87"/>
      <c r="E705" s="185"/>
      <c r="AC705" s="87"/>
      <c r="AD705" s="87"/>
      <c r="AE705" s="87"/>
      <c r="AF705" s="87"/>
      <c r="AG705" s="2"/>
      <c r="AH705" s="2"/>
    </row>
    <row r="706" spans="2:34">
      <c r="B706" s="87"/>
      <c r="C706" s="185"/>
      <c r="D706" s="87"/>
      <c r="E706" s="185"/>
      <c r="AC706" s="87"/>
      <c r="AD706" s="87"/>
      <c r="AE706" s="87"/>
      <c r="AF706" s="87"/>
      <c r="AG706" s="2"/>
      <c r="AH706" s="2"/>
    </row>
    <row r="707" spans="2:34">
      <c r="B707" s="87"/>
      <c r="C707" s="185"/>
      <c r="D707" s="87"/>
      <c r="E707" s="185"/>
      <c r="AC707" s="87"/>
      <c r="AD707" s="87"/>
      <c r="AE707" s="87"/>
      <c r="AF707" s="87"/>
      <c r="AG707" s="2"/>
      <c r="AH707" s="2"/>
    </row>
    <row r="708" spans="2:34">
      <c r="B708" s="87"/>
      <c r="C708" s="185"/>
      <c r="D708" s="87"/>
      <c r="E708" s="185"/>
      <c r="AC708" s="87"/>
      <c r="AD708" s="87"/>
      <c r="AE708" s="87"/>
      <c r="AF708" s="87"/>
      <c r="AG708" s="2"/>
      <c r="AH708" s="2"/>
    </row>
    <row r="709" spans="2:34">
      <c r="B709" s="87"/>
      <c r="C709" s="185"/>
      <c r="D709" s="87"/>
      <c r="E709" s="185"/>
      <c r="AC709" s="87"/>
      <c r="AD709" s="87"/>
      <c r="AE709" s="87"/>
      <c r="AF709" s="87"/>
      <c r="AG709" s="2"/>
      <c r="AH709" s="2"/>
    </row>
    <row r="710" spans="2:34">
      <c r="B710" s="87"/>
      <c r="C710" s="185"/>
      <c r="D710" s="87"/>
      <c r="E710" s="185"/>
      <c r="AC710" s="87"/>
      <c r="AD710" s="87"/>
      <c r="AE710" s="87"/>
      <c r="AF710" s="87"/>
      <c r="AG710" s="2"/>
      <c r="AH710" s="2"/>
    </row>
    <row r="711" spans="2:34">
      <c r="B711" s="87"/>
      <c r="C711" s="185"/>
      <c r="D711" s="87"/>
      <c r="E711" s="185"/>
      <c r="AC711" s="87"/>
      <c r="AD711" s="87"/>
      <c r="AE711" s="87"/>
      <c r="AF711" s="87"/>
      <c r="AG711" s="2"/>
      <c r="AH711" s="2"/>
    </row>
    <row r="712" spans="2:34">
      <c r="B712" s="87"/>
      <c r="C712" s="185"/>
      <c r="D712" s="87"/>
      <c r="E712" s="185"/>
      <c r="AC712" s="87"/>
      <c r="AD712" s="87"/>
      <c r="AE712" s="87"/>
      <c r="AF712" s="87"/>
      <c r="AG712" s="2"/>
      <c r="AH712" s="2"/>
    </row>
    <row r="713" spans="2:34">
      <c r="B713" s="87"/>
      <c r="C713" s="185"/>
      <c r="D713" s="87"/>
      <c r="E713" s="185"/>
      <c r="AC713" s="87"/>
      <c r="AD713" s="87"/>
      <c r="AE713" s="87"/>
      <c r="AF713" s="87"/>
      <c r="AG713" s="2"/>
      <c r="AH713" s="2"/>
    </row>
    <row r="714" spans="2:34">
      <c r="B714" s="87"/>
      <c r="C714" s="185"/>
      <c r="D714" s="87"/>
      <c r="E714" s="185"/>
      <c r="AC714" s="87"/>
      <c r="AD714" s="87"/>
      <c r="AE714" s="87"/>
      <c r="AF714" s="87"/>
      <c r="AG714" s="2"/>
      <c r="AH714" s="2"/>
    </row>
    <row r="715" spans="2:34">
      <c r="B715" s="87"/>
      <c r="C715" s="185"/>
      <c r="D715" s="87"/>
      <c r="E715" s="185"/>
      <c r="AC715" s="87"/>
      <c r="AD715" s="87"/>
      <c r="AE715" s="87"/>
      <c r="AF715" s="87"/>
      <c r="AG715" s="2"/>
      <c r="AH715" s="2"/>
    </row>
    <row r="716" spans="2:34">
      <c r="B716" s="87"/>
      <c r="C716" s="185"/>
      <c r="D716" s="87"/>
      <c r="E716" s="185"/>
      <c r="AC716" s="87"/>
      <c r="AD716" s="87"/>
      <c r="AE716" s="87"/>
      <c r="AF716" s="87"/>
      <c r="AG716" s="2"/>
      <c r="AH716" s="2"/>
    </row>
    <row r="717" spans="2:34">
      <c r="B717" s="87"/>
      <c r="C717" s="185"/>
      <c r="D717" s="87"/>
      <c r="E717" s="185"/>
      <c r="AC717" s="87"/>
      <c r="AD717" s="87"/>
      <c r="AE717" s="87"/>
      <c r="AF717" s="87"/>
      <c r="AG717" s="2"/>
      <c r="AH717" s="2"/>
    </row>
    <row r="718" spans="2:34">
      <c r="B718" s="87"/>
      <c r="C718" s="185"/>
      <c r="D718" s="87"/>
      <c r="E718" s="185"/>
      <c r="AC718" s="87"/>
      <c r="AD718" s="87"/>
      <c r="AE718" s="87"/>
      <c r="AF718" s="87"/>
      <c r="AG718" s="2"/>
      <c r="AH718" s="2"/>
    </row>
    <row r="719" spans="2:34">
      <c r="B719" s="87"/>
      <c r="C719" s="185"/>
      <c r="D719" s="87"/>
      <c r="E719" s="185"/>
      <c r="AC719" s="87"/>
      <c r="AD719" s="87"/>
      <c r="AE719" s="87"/>
      <c r="AF719" s="87"/>
      <c r="AG719" s="2"/>
      <c r="AH719" s="2"/>
    </row>
    <row r="720" spans="2:34">
      <c r="B720" s="87"/>
      <c r="C720" s="185"/>
      <c r="D720" s="87"/>
      <c r="E720" s="185"/>
      <c r="AC720" s="87"/>
      <c r="AD720" s="87"/>
      <c r="AE720" s="87"/>
      <c r="AF720" s="87"/>
      <c r="AG720" s="2"/>
      <c r="AH720" s="2"/>
    </row>
    <row r="721" spans="2:34">
      <c r="B721" s="87"/>
      <c r="C721" s="185"/>
      <c r="D721" s="87"/>
      <c r="E721" s="185"/>
      <c r="AC721" s="87"/>
      <c r="AD721" s="87"/>
      <c r="AE721" s="87"/>
      <c r="AF721" s="87"/>
      <c r="AG721" s="2"/>
      <c r="AH721" s="2"/>
    </row>
    <row r="722" spans="2:34">
      <c r="B722" s="87"/>
      <c r="C722" s="185"/>
      <c r="D722" s="87"/>
      <c r="E722" s="185"/>
      <c r="AC722" s="87"/>
      <c r="AD722" s="87"/>
      <c r="AE722" s="87"/>
      <c r="AF722" s="87"/>
      <c r="AG722" s="2"/>
      <c r="AH722" s="2"/>
    </row>
    <row r="723" spans="2:34">
      <c r="B723" s="87"/>
      <c r="C723" s="185"/>
      <c r="D723" s="87"/>
      <c r="E723" s="185"/>
      <c r="AC723" s="87"/>
      <c r="AD723" s="87"/>
      <c r="AE723" s="87"/>
      <c r="AF723" s="87"/>
      <c r="AG723" s="2"/>
      <c r="AH723" s="2"/>
    </row>
    <row r="724" spans="2:34">
      <c r="B724" s="87"/>
      <c r="C724" s="185"/>
      <c r="D724" s="87"/>
      <c r="E724" s="185"/>
      <c r="AC724" s="87"/>
      <c r="AD724" s="87"/>
      <c r="AE724" s="87"/>
      <c r="AF724" s="87"/>
      <c r="AG724" s="2"/>
      <c r="AH724" s="2"/>
    </row>
    <row r="725" spans="2:34">
      <c r="B725" s="87"/>
      <c r="C725" s="185"/>
      <c r="D725" s="87"/>
      <c r="E725" s="185"/>
      <c r="AC725" s="87"/>
      <c r="AD725" s="87"/>
      <c r="AE725" s="87"/>
      <c r="AF725" s="87"/>
      <c r="AG725" s="2"/>
      <c r="AH725" s="2"/>
    </row>
    <row r="726" spans="2:34">
      <c r="B726" s="87"/>
      <c r="C726" s="185"/>
      <c r="D726" s="87"/>
      <c r="E726" s="185"/>
      <c r="AC726" s="87"/>
      <c r="AD726" s="87"/>
      <c r="AE726" s="87"/>
      <c r="AF726" s="87"/>
      <c r="AG726" s="2"/>
      <c r="AH726" s="2"/>
    </row>
    <row r="727" spans="2:34">
      <c r="B727" s="87"/>
      <c r="C727" s="185"/>
      <c r="D727" s="87"/>
      <c r="E727" s="185"/>
      <c r="AC727" s="87"/>
      <c r="AD727" s="87"/>
      <c r="AE727" s="87"/>
      <c r="AF727" s="87"/>
      <c r="AG727" s="2"/>
      <c r="AH727" s="2"/>
    </row>
    <row r="728" spans="2:34">
      <c r="B728" s="87"/>
      <c r="C728" s="185"/>
      <c r="D728" s="87"/>
      <c r="E728" s="185"/>
      <c r="AC728" s="87"/>
      <c r="AD728" s="87"/>
      <c r="AE728" s="87"/>
      <c r="AF728" s="87"/>
      <c r="AG728" s="2"/>
      <c r="AH728" s="2"/>
    </row>
    <row r="729" spans="2:34">
      <c r="B729" s="87"/>
      <c r="C729" s="185"/>
      <c r="D729" s="87"/>
      <c r="E729" s="185"/>
      <c r="AC729" s="87"/>
      <c r="AD729" s="87"/>
      <c r="AE729" s="87"/>
      <c r="AF729" s="87"/>
      <c r="AG729" s="2"/>
      <c r="AH729" s="2"/>
    </row>
    <row r="730" spans="2:34">
      <c r="B730" s="87"/>
      <c r="C730" s="185"/>
      <c r="D730" s="87"/>
      <c r="E730" s="185"/>
      <c r="AC730" s="87"/>
      <c r="AD730" s="87"/>
      <c r="AE730" s="87"/>
      <c r="AF730" s="87"/>
      <c r="AG730" s="2"/>
      <c r="AH730" s="2"/>
    </row>
    <row r="731" spans="2:34">
      <c r="B731" s="87"/>
      <c r="C731" s="185"/>
      <c r="D731" s="87"/>
      <c r="E731" s="185"/>
      <c r="AC731" s="87"/>
      <c r="AD731" s="87"/>
      <c r="AE731" s="87"/>
      <c r="AF731" s="87"/>
      <c r="AG731" s="2"/>
      <c r="AH731" s="2"/>
    </row>
    <row r="732" spans="2:34">
      <c r="B732" s="87"/>
      <c r="C732" s="185"/>
      <c r="D732" s="87"/>
      <c r="E732" s="185"/>
      <c r="AC732" s="87"/>
      <c r="AD732" s="87"/>
      <c r="AE732" s="87"/>
      <c r="AF732" s="87"/>
      <c r="AG732" s="2"/>
      <c r="AH732" s="2"/>
    </row>
    <row r="733" spans="2:34">
      <c r="B733" s="87"/>
      <c r="C733" s="185"/>
      <c r="D733" s="87"/>
      <c r="E733" s="185"/>
      <c r="AC733" s="87"/>
      <c r="AD733" s="87"/>
      <c r="AE733" s="87"/>
      <c r="AF733" s="87"/>
      <c r="AG733" s="2"/>
      <c r="AH733" s="2"/>
    </row>
    <row r="734" spans="2:34">
      <c r="B734" s="87"/>
      <c r="C734" s="185"/>
      <c r="D734" s="87"/>
      <c r="E734" s="185"/>
      <c r="AC734" s="87"/>
      <c r="AD734" s="87"/>
      <c r="AE734" s="87"/>
      <c r="AF734" s="87"/>
      <c r="AG734" s="2"/>
      <c r="AH734" s="2"/>
    </row>
    <row r="735" spans="2:34">
      <c r="B735" s="87"/>
      <c r="C735" s="185"/>
      <c r="D735" s="87"/>
      <c r="E735" s="185"/>
      <c r="AC735" s="87"/>
      <c r="AD735" s="87"/>
      <c r="AE735" s="87"/>
      <c r="AF735" s="87"/>
      <c r="AG735" s="2"/>
      <c r="AH735" s="2"/>
    </row>
    <row r="736" spans="2:34">
      <c r="B736" s="87"/>
      <c r="C736" s="185"/>
      <c r="D736" s="87"/>
      <c r="E736" s="185"/>
      <c r="AC736" s="87"/>
      <c r="AD736" s="87"/>
      <c r="AE736" s="87"/>
      <c r="AF736" s="87"/>
      <c r="AG736" s="2"/>
      <c r="AH736" s="2"/>
    </row>
    <row r="737" spans="2:34">
      <c r="B737" s="87"/>
      <c r="C737" s="185"/>
      <c r="D737" s="87"/>
      <c r="E737" s="185"/>
      <c r="AC737" s="87"/>
      <c r="AD737" s="87"/>
      <c r="AE737" s="87"/>
      <c r="AF737" s="87"/>
      <c r="AG737" s="2"/>
      <c r="AH737" s="2"/>
    </row>
    <row r="738" spans="2:34">
      <c r="B738" s="87"/>
      <c r="C738" s="185"/>
      <c r="D738" s="87"/>
      <c r="E738" s="185"/>
      <c r="AC738" s="87"/>
      <c r="AD738" s="87"/>
      <c r="AE738" s="87"/>
      <c r="AF738" s="87"/>
      <c r="AG738" s="2"/>
      <c r="AH738" s="2"/>
    </row>
    <row r="739" spans="2:34">
      <c r="B739" s="87"/>
      <c r="C739" s="185"/>
      <c r="D739" s="87"/>
      <c r="E739" s="185"/>
      <c r="AC739" s="87"/>
      <c r="AD739" s="87"/>
      <c r="AE739" s="87"/>
      <c r="AF739" s="87"/>
      <c r="AG739" s="2"/>
      <c r="AH739" s="2"/>
    </row>
    <row r="740" spans="2:34">
      <c r="B740" s="87"/>
      <c r="C740" s="185"/>
      <c r="D740" s="87"/>
      <c r="E740" s="185"/>
      <c r="AC740" s="87"/>
      <c r="AD740" s="87"/>
      <c r="AE740" s="87"/>
      <c r="AF740" s="87"/>
      <c r="AG740" s="2"/>
      <c r="AH740" s="2"/>
    </row>
    <row r="741" spans="2:34">
      <c r="B741" s="87"/>
      <c r="C741" s="185"/>
      <c r="D741" s="87"/>
      <c r="E741" s="185"/>
      <c r="AC741" s="87"/>
      <c r="AD741" s="87"/>
      <c r="AE741" s="87"/>
      <c r="AF741" s="87"/>
      <c r="AG741" s="2"/>
      <c r="AH741" s="2"/>
    </row>
    <row r="742" spans="2:34">
      <c r="B742" s="87"/>
      <c r="C742" s="185"/>
      <c r="D742" s="87"/>
      <c r="E742" s="185"/>
      <c r="AC742" s="87"/>
      <c r="AD742" s="87"/>
      <c r="AE742" s="87"/>
      <c r="AF742" s="87"/>
      <c r="AG742" s="2"/>
      <c r="AH742" s="2"/>
    </row>
    <row r="743" spans="2:34">
      <c r="B743" s="87"/>
      <c r="C743" s="185"/>
      <c r="D743" s="87"/>
      <c r="E743" s="185"/>
      <c r="AC743" s="87"/>
      <c r="AD743" s="87"/>
      <c r="AE743" s="87"/>
      <c r="AF743" s="87"/>
      <c r="AG743" s="2"/>
      <c r="AH743" s="2"/>
    </row>
    <row r="744" spans="2:34">
      <c r="B744" s="87"/>
      <c r="C744" s="185"/>
      <c r="D744" s="87"/>
      <c r="E744" s="185"/>
      <c r="AC744" s="87"/>
      <c r="AD744" s="87"/>
      <c r="AE744" s="87"/>
      <c r="AF744" s="87"/>
      <c r="AG744" s="2"/>
      <c r="AH744" s="2"/>
    </row>
    <row r="745" spans="2:34">
      <c r="B745" s="87"/>
      <c r="C745" s="185"/>
      <c r="D745" s="87"/>
      <c r="E745" s="185"/>
      <c r="AC745" s="87"/>
      <c r="AD745" s="87"/>
      <c r="AE745" s="87"/>
      <c r="AF745" s="87"/>
      <c r="AG745" s="2"/>
      <c r="AH745" s="2"/>
    </row>
    <row r="746" spans="2:34">
      <c r="B746" s="87"/>
      <c r="C746" s="185"/>
      <c r="D746" s="87"/>
      <c r="E746" s="185"/>
      <c r="AC746" s="87"/>
      <c r="AD746" s="87"/>
      <c r="AE746" s="87"/>
      <c r="AF746" s="87"/>
      <c r="AG746" s="2"/>
      <c r="AH746" s="2"/>
    </row>
    <row r="747" spans="2:34">
      <c r="B747" s="87"/>
      <c r="C747" s="185"/>
      <c r="D747" s="87"/>
      <c r="E747" s="185"/>
      <c r="AC747" s="87"/>
      <c r="AD747" s="87"/>
      <c r="AE747" s="87"/>
      <c r="AF747" s="87"/>
      <c r="AG747" s="2"/>
      <c r="AH747" s="2"/>
    </row>
    <row r="748" spans="2:34">
      <c r="B748" s="87"/>
      <c r="C748" s="185"/>
      <c r="D748" s="87"/>
      <c r="E748" s="185"/>
      <c r="AC748" s="87"/>
      <c r="AD748" s="87"/>
      <c r="AE748" s="87"/>
      <c r="AF748" s="87"/>
      <c r="AG748" s="2"/>
      <c r="AH748" s="2"/>
    </row>
    <row r="749" spans="2:34">
      <c r="B749" s="87"/>
      <c r="C749" s="185"/>
      <c r="D749" s="87"/>
      <c r="E749" s="185"/>
      <c r="AC749" s="87"/>
      <c r="AD749" s="87"/>
      <c r="AE749" s="87"/>
      <c r="AF749" s="87"/>
      <c r="AG749" s="2"/>
      <c r="AH749" s="2"/>
    </row>
    <row r="750" spans="2:34">
      <c r="B750" s="87"/>
      <c r="C750" s="185"/>
      <c r="D750" s="87"/>
      <c r="E750" s="185"/>
      <c r="AC750" s="87"/>
      <c r="AD750" s="87"/>
      <c r="AE750" s="87"/>
      <c r="AF750" s="87"/>
      <c r="AG750" s="2"/>
      <c r="AH750" s="2"/>
    </row>
    <row r="751" spans="2:34">
      <c r="B751" s="87"/>
      <c r="C751" s="185"/>
      <c r="D751" s="87"/>
      <c r="E751" s="185"/>
      <c r="AC751" s="87"/>
      <c r="AD751" s="87"/>
      <c r="AE751" s="87"/>
      <c r="AF751" s="87"/>
      <c r="AG751" s="2"/>
      <c r="AH751" s="2"/>
    </row>
    <row r="752" spans="2:34">
      <c r="B752" s="87"/>
      <c r="C752" s="185"/>
      <c r="D752" s="87"/>
      <c r="E752" s="185"/>
      <c r="AC752" s="87"/>
      <c r="AD752" s="87"/>
      <c r="AE752" s="87"/>
      <c r="AF752" s="87"/>
      <c r="AG752" s="2"/>
      <c r="AH752" s="2"/>
    </row>
    <row r="753" spans="2:34">
      <c r="B753" s="87"/>
      <c r="C753" s="185"/>
      <c r="D753" s="87"/>
      <c r="E753" s="185"/>
      <c r="AC753" s="87"/>
      <c r="AD753" s="87"/>
      <c r="AE753" s="87"/>
      <c r="AF753" s="87"/>
      <c r="AG753" s="2"/>
      <c r="AH753" s="2"/>
    </row>
    <row r="754" spans="2:34">
      <c r="B754" s="87"/>
      <c r="C754" s="185"/>
      <c r="D754" s="87"/>
      <c r="E754" s="185"/>
      <c r="AC754" s="87"/>
      <c r="AD754" s="87"/>
      <c r="AE754" s="87"/>
      <c r="AF754" s="87"/>
      <c r="AG754" s="2"/>
      <c r="AH754" s="2"/>
    </row>
    <row r="755" spans="2:34">
      <c r="B755" s="87"/>
      <c r="C755" s="185"/>
      <c r="D755" s="87"/>
      <c r="E755" s="185"/>
      <c r="AC755" s="87"/>
      <c r="AD755" s="87"/>
      <c r="AE755" s="87"/>
      <c r="AF755" s="87"/>
      <c r="AG755" s="2"/>
      <c r="AH755" s="2"/>
    </row>
    <row r="756" spans="2:34">
      <c r="B756" s="87"/>
      <c r="C756" s="185"/>
      <c r="D756" s="87"/>
      <c r="E756" s="185"/>
      <c r="AC756" s="87"/>
      <c r="AD756" s="87"/>
      <c r="AE756" s="87"/>
      <c r="AF756" s="87"/>
      <c r="AG756" s="2"/>
      <c r="AH756" s="2"/>
    </row>
    <row r="757" spans="2:34">
      <c r="B757" s="87"/>
      <c r="C757" s="185"/>
      <c r="D757" s="87"/>
      <c r="E757" s="185"/>
      <c r="AC757" s="87"/>
      <c r="AD757" s="87"/>
      <c r="AE757" s="87"/>
      <c r="AF757" s="87"/>
      <c r="AG757" s="2"/>
      <c r="AH757" s="2"/>
    </row>
    <row r="758" spans="2:34">
      <c r="B758" s="87"/>
      <c r="C758" s="185"/>
      <c r="D758" s="87"/>
      <c r="E758" s="185"/>
      <c r="AC758" s="87"/>
      <c r="AD758" s="87"/>
      <c r="AE758" s="87"/>
      <c r="AF758" s="87"/>
      <c r="AG758" s="2"/>
      <c r="AH758" s="2"/>
    </row>
    <row r="759" spans="2:34">
      <c r="B759" s="87"/>
      <c r="C759" s="185"/>
      <c r="D759" s="87"/>
      <c r="E759" s="185"/>
      <c r="AC759" s="87"/>
      <c r="AD759" s="87"/>
      <c r="AE759" s="87"/>
      <c r="AF759" s="87"/>
      <c r="AG759" s="2"/>
      <c r="AH759" s="2"/>
    </row>
    <row r="760" spans="2:34">
      <c r="B760" s="87"/>
      <c r="C760" s="185"/>
      <c r="D760" s="87"/>
      <c r="E760" s="185"/>
      <c r="AC760" s="87"/>
      <c r="AD760" s="87"/>
      <c r="AE760" s="87"/>
      <c r="AF760" s="87"/>
      <c r="AG760" s="2"/>
      <c r="AH760" s="2"/>
    </row>
    <row r="761" spans="2:34">
      <c r="B761" s="87"/>
      <c r="C761" s="185"/>
      <c r="D761" s="87"/>
      <c r="E761" s="185"/>
      <c r="AC761" s="87"/>
      <c r="AD761" s="87"/>
      <c r="AE761" s="87"/>
      <c r="AF761" s="87"/>
      <c r="AG761" s="2"/>
      <c r="AH761" s="2"/>
    </row>
    <row r="762" spans="2:34">
      <c r="B762" s="87"/>
      <c r="C762" s="185"/>
      <c r="D762" s="87"/>
      <c r="E762" s="185"/>
      <c r="AC762" s="87"/>
      <c r="AD762" s="87"/>
      <c r="AE762" s="87"/>
      <c r="AF762" s="87"/>
      <c r="AG762" s="2"/>
      <c r="AH762" s="2"/>
    </row>
    <row r="763" spans="2:34">
      <c r="B763" s="87"/>
      <c r="C763" s="185"/>
      <c r="D763" s="87"/>
      <c r="E763" s="185"/>
      <c r="AC763" s="87"/>
      <c r="AD763" s="87"/>
      <c r="AE763" s="87"/>
      <c r="AF763" s="87"/>
      <c r="AG763" s="2"/>
      <c r="AH763" s="2"/>
    </row>
    <row r="764" spans="2:34">
      <c r="B764" s="87"/>
      <c r="C764" s="185"/>
      <c r="D764" s="87"/>
      <c r="E764" s="185"/>
      <c r="AC764" s="87"/>
      <c r="AD764" s="87"/>
      <c r="AE764" s="87"/>
      <c r="AF764" s="87"/>
      <c r="AG764" s="2"/>
      <c r="AH764" s="2"/>
    </row>
    <row r="765" spans="2:34">
      <c r="B765" s="87"/>
      <c r="C765" s="185"/>
      <c r="D765" s="87"/>
      <c r="E765" s="185"/>
      <c r="AC765" s="87"/>
      <c r="AD765" s="87"/>
      <c r="AE765" s="87"/>
      <c r="AF765" s="87"/>
      <c r="AG765" s="2"/>
      <c r="AH765" s="2"/>
    </row>
    <row r="766" spans="2:34">
      <c r="B766" s="87"/>
      <c r="C766" s="185"/>
      <c r="D766" s="87"/>
      <c r="E766" s="185"/>
      <c r="AC766" s="87"/>
      <c r="AD766" s="87"/>
      <c r="AE766" s="87"/>
      <c r="AF766" s="87"/>
      <c r="AG766" s="2"/>
      <c r="AH766" s="2"/>
    </row>
    <row r="767" spans="2:34">
      <c r="B767" s="87"/>
      <c r="C767" s="185"/>
      <c r="D767" s="87"/>
      <c r="E767" s="185"/>
      <c r="AC767" s="87"/>
      <c r="AD767" s="87"/>
      <c r="AE767" s="87"/>
      <c r="AF767" s="87"/>
      <c r="AG767" s="2"/>
      <c r="AH767" s="2"/>
    </row>
    <row r="768" spans="2:34">
      <c r="B768" s="87"/>
      <c r="C768" s="185"/>
      <c r="D768" s="87"/>
      <c r="E768" s="185"/>
      <c r="AC768" s="87"/>
      <c r="AD768" s="87"/>
      <c r="AE768" s="87"/>
      <c r="AF768" s="87"/>
      <c r="AG768" s="2"/>
      <c r="AH768" s="2"/>
    </row>
    <row r="769" spans="2:34">
      <c r="B769" s="87"/>
      <c r="C769" s="185"/>
      <c r="D769" s="87"/>
      <c r="E769" s="185"/>
      <c r="AC769" s="87"/>
      <c r="AD769" s="87"/>
      <c r="AE769" s="87"/>
      <c r="AF769" s="87"/>
      <c r="AG769" s="2"/>
      <c r="AH769" s="2"/>
    </row>
    <row r="770" spans="2:34">
      <c r="B770" s="87"/>
      <c r="C770" s="185"/>
      <c r="D770" s="87"/>
      <c r="E770" s="185"/>
      <c r="AC770" s="87"/>
      <c r="AD770" s="87"/>
      <c r="AE770" s="87"/>
      <c r="AF770" s="87"/>
      <c r="AG770" s="2"/>
      <c r="AH770" s="2"/>
    </row>
    <row r="771" spans="2:34">
      <c r="B771" s="87"/>
      <c r="C771" s="185"/>
      <c r="D771" s="87"/>
      <c r="E771" s="185"/>
      <c r="AC771" s="87"/>
      <c r="AD771" s="87"/>
      <c r="AE771" s="87"/>
      <c r="AF771" s="87"/>
      <c r="AG771" s="2"/>
      <c r="AH771" s="2"/>
    </row>
    <row r="772" spans="2:34">
      <c r="B772" s="87"/>
      <c r="C772" s="185"/>
      <c r="D772" s="87"/>
      <c r="E772" s="185"/>
      <c r="AC772" s="87"/>
      <c r="AD772" s="87"/>
      <c r="AE772" s="87"/>
      <c r="AF772" s="87"/>
      <c r="AG772" s="2"/>
      <c r="AH772" s="2"/>
    </row>
    <row r="773" spans="2:34">
      <c r="B773" s="87"/>
      <c r="C773" s="185"/>
      <c r="D773" s="87"/>
      <c r="E773" s="185"/>
      <c r="AC773" s="87"/>
      <c r="AD773" s="87"/>
      <c r="AE773" s="87"/>
      <c r="AF773" s="87"/>
      <c r="AG773" s="2"/>
      <c r="AH773" s="2"/>
    </row>
    <row r="774" spans="2:34">
      <c r="B774" s="87"/>
      <c r="C774" s="185"/>
      <c r="D774" s="87"/>
      <c r="E774" s="185"/>
      <c r="AC774" s="87"/>
      <c r="AD774" s="87"/>
      <c r="AE774" s="87"/>
      <c r="AF774" s="87"/>
      <c r="AG774" s="2"/>
      <c r="AH774" s="2"/>
    </row>
    <row r="775" spans="2:34">
      <c r="B775" s="87"/>
      <c r="C775" s="185"/>
      <c r="D775" s="87"/>
      <c r="E775" s="185"/>
      <c r="AC775" s="87"/>
      <c r="AD775" s="87"/>
      <c r="AE775" s="87"/>
      <c r="AF775" s="87"/>
      <c r="AG775" s="2"/>
      <c r="AH775" s="2"/>
    </row>
    <row r="776" spans="2:34">
      <c r="B776" s="87"/>
      <c r="C776" s="185"/>
      <c r="D776" s="87"/>
      <c r="E776" s="185"/>
      <c r="AC776" s="87"/>
      <c r="AD776" s="87"/>
      <c r="AE776" s="87"/>
      <c r="AF776" s="87"/>
      <c r="AG776" s="2"/>
      <c r="AH776" s="2"/>
    </row>
    <row r="777" spans="2:34">
      <c r="B777" s="87"/>
      <c r="C777" s="185"/>
      <c r="D777" s="87"/>
      <c r="E777" s="185"/>
      <c r="AC777" s="87"/>
      <c r="AD777" s="87"/>
      <c r="AE777" s="87"/>
      <c r="AF777" s="87"/>
      <c r="AG777" s="2"/>
      <c r="AH777" s="2"/>
    </row>
    <row r="778" spans="2:34">
      <c r="B778" s="87"/>
      <c r="C778" s="185"/>
      <c r="D778" s="87"/>
      <c r="E778" s="185"/>
      <c r="AC778" s="87"/>
      <c r="AD778" s="87"/>
      <c r="AE778" s="87"/>
      <c r="AF778" s="87"/>
      <c r="AG778" s="2"/>
      <c r="AH778" s="2"/>
    </row>
    <row r="779" spans="2:34">
      <c r="B779" s="87"/>
      <c r="C779" s="185"/>
      <c r="D779" s="87"/>
      <c r="E779" s="185"/>
      <c r="AC779" s="87"/>
      <c r="AD779" s="87"/>
      <c r="AE779" s="87"/>
      <c r="AF779" s="87"/>
      <c r="AG779" s="2"/>
      <c r="AH779" s="2"/>
    </row>
    <row r="780" spans="2:34">
      <c r="B780" s="87"/>
      <c r="C780" s="185"/>
      <c r="D780" s="87"/>
      <c r="E780" s="185"/>
      <c r="AC780" s="87"/>
      <c r="AD780" s="87"/>
      <c r="AE780" s="87"/>
      <c r="AF780" s="87"/>
      <c r="AG780" s="2"/>
      <c r="AH780" s="2"/>
    </row>
    <row r="781" spans="2:34">
      <c r="B781" s="87"/>
      <c r="C781" s="185"/>
      <c r="D781" s="87"/>
      <c r="E781" s="185"/>
      <c r="AC781" s="87"/>
      <c r="AD781" s="87"/>
      <c r="AE781" s="87"/>
      <c r="AF781" s="87"/>
      <c r="AG781" s="2"/>
      <c r="AH781" s="2"/>
    </row>
    <row r="782" spans="2:34">
      <c r="B782" s="87"/>
      <c r="C782" s="185"/>
      <c r="D782" s="87"/>
      <c r="E782" s="185"/>
      <c r="AC782" s="87"/>
      <c r="AD782" s="87"/>
      <c r="AE782" s="87"/>
      <c r="AF782" s="87"/>
      <c r="AG782" s="2"/>
      <c r="AH782" s="2"/>
    </row>
    <row r="783" spans="2:34">
      <c r="B783" s="87"/>
      <c r="C783" s="185"/>
      <c r="D783" s="87"/>
      <c r="E783" s="185"/>
      <c r="AC783" s="87"/>
      <c r="AD783" s="87"/>
      <c r="AE783" s="87"/>
      <c r="AF783" s="87"/>
      <c r="AG783" s="2"/>
      <c r="AH783" s="2"/>
    </row>
    <row r="784" spans="2:34">
      <c r="B784" s="87"/>
      <c r="C784" s="185"/>
      <c r="D784" s="87"/>
      <c r="E784" s="185"/>
      <c r="AC784" s="87"/>
      <c r="AD784" s="87"/>
      <c r="AE784" s="87"/>
      <c r="AF784" s="87"/>
      <c r="AG784" s="2"/>
      <c r="AH784" s="2"/>
    </row>
    <row r="785" spans="2:34">
      <c r="B785" s="87"/>
      <c r="C785" s="185"/>
      <c r="D785" s="87"/>
      <c r="E785" s="185"/>
      <c r="AC785" s="87"/>
      <c r="AD785" s="87"/>
      <c r="AE785" s="87"/>
      <c r="AF785" s="87"/>
      <c r="AG785" s="2"/>
      <c r="AH785" s="2"/>
    </row>
    <row r="786" spans="2:34">
      <c r="B786" s="87"/>
      <c r="C786" s="185"/>
      <c r="D786" s="87"/>
      <c r="E786" s="185"/>
      <c r="AC786" s="87"/>
      <c r="AD786" s="87"/>
      <c r="AE786" s="87"/>
      <c r="AF786" s="87"/>
      <c r="AG786" s="2"/>
      <c r="AH786" s="2"/>
    </row>
    <row r="787" spans="2:34">
      <c r="B787" s="87"/>
      <c r="C787" s="185"/>
      <c r="D787" s="87"/>
      <c r="E787" s="185"/>
      <c r="AC787" s="87"/>
      <c r="AD787" s="87"/>
      <c r="AE787" s="87"/>
      <c r="AF787" s="87"/>
      <c r="AG787" s="2"/>
      <c r="AH787" s="2"/>
    </row>
    <row r="788" spans="2:34">
      <c r="B788" s="87"/>
      <c r="C788" s="185"/>
      <c r="D788" s="87"/>
      <c r="E788" s="185"/>
      <c r="AC788" s="87"/>
      <c r="AD788" s="87"/>
      <c r="AE788" s="87"/>
      <c r="AF788" s="87"/>
      <c r="AG788" s="2"/>
      <c r="AH788" s="2"/>
    </row>
    <row r="789" spans="2:34">
      <c r="B789" s="87"/>
      <c r="C789" s="185"/>
      <c r="D789" s="87"/>
      <c r="E789" s="185"/>
      <c r="AC789" s="87"/>
      <c r="AD789" s="87"/>
      <c r="AE789" s="87"/>
      <c r="AF789" s="87"/>
      <c r="AG789" s="2"/>
      <c r="AH789" s="2"/>
    </row>
    <row r="790" spans="2:34">
      <c r="B790" s="87"/>
      <c r="C790" s="185"/>
      <c r="D790" s="87"/>
      <c r="E790" s="185"/>
      <c r="AC790" s="87"/>
      <c r="AD790" s="87"/>
      <c r="AE790" s="87"/>
      <c r="AF790" s="87"/>
      <c r="AG790" s="2"/>
      <c r="AH790" s="2"/>
    </row>
    <row r="791" spans="2:34">
      <c r="B791" s="87"/>
      <c r="C791" s="185"/>
      <c r="D791" s="87"/>
      <c r="E791" s="185"/>
      <c r="AC791" s="87"/>
      <c r="AD791" s="87"/>
      <c r="AE791" s="87"/>
      <c r="AF791" s="87"/>
      <c r="AG791" s="2"/>
      <c r="AH791" s="2"/>
    </row>
    <row r="792" spans="2:34">
      <c r="B792" s="87"/>
      <c r="C792" s="185"/>
      <c r="D792" s="87"/>
      <c r="E792" s="185"/>
      <c r="AC792" s="87"/>
      <c r="AD792" s="87"/>
      <c r="AE792" s="87"/>
      <c r="AF792" s="87"/>
      <c r="AG792" s="2"/>
      <c r="AH792" s="2"/>
    </row>
    <row r="793" spans="2:34">
      <c r="B793" s="87"/>
      <c r="C793" s="185"/>
      <c r="D793" s="87"/>
      <c r="E793" s="185"/>
      <c r="AC793" s="87"/>
      <c r="AD793" s="87"/>
      <c r="AE793" s="87"/>
      <c r="AF793" s="87"/>
      <c r="AG793" s="2"/>
      <c r="AH793" s="2"/>
    </row>
    <row r="794" spans="2:34">
      <c r="B794" s="87"/>
      <c r="C794" s="185"/>
      <c r="D794" s="87"/>
      <c r="E794" s="185"/>
      <c r="AC794" s="87"/>
      <c r="AD794" s="87"/>
      <c r="AE794" s="87"/>
      <c r="AF794" s="87"/>
      <c r="AG794" s="2"/>
      <c r="AH794" s="2"/>
    </row>
    <row r="795" spans="2:34">
      <c r="B795" s="87"/>
      <c r="C795" s="185"/>
      <c r="D795" s="87"/>
      <c r="E795" s="185"/>
      <c r="AC795" s="87"/>
      <c r="AD795" s="87"/>
      <c r="AE795" s="87"/>
      <c r="AF795" s="87"/>
      <c r="AG795" s="2"/>
      <c r="AH795" s="2"/>
    </row>
    <row r="796" spans="2:34">
      <c r="B796" s="87"/>
      <c r="C796" s="185"/>
      <c r="D796" s="87"/>
      <c r="E796" s="185"/>
      <c r="AC796" s="87"/>
      <c r="AD796" s="87"/>
      <c r="AE796" s="87"/>
      <c r="AF796" s="87"/>
      <c r="AG796" s="2"/>
      <c r="AH796" s="2"/>
    </row>
    <row r="797" spans="2:34">
      <c r="B797" s="87"/>
      <c r="C797" s="185"/>
      <c r="D797" s="87"/>
      <c r="E797" s="185"/>
      <c r="AC797" s="87"/>
      <c r="AD797" s="87"/>
      <c r="AE797" s="87"/>
      <c r="AF797" s="87"/>
      <c r="AG797" s="2"/>
      <c r="AH797" s="2"/>
    </row>
    <row r="798" spans="2:34">
      <c r="B798" s="87"/>
      <c r="C798" s="185"/>
      <c r="D798" s="87"/>
      <c r="E798" s="185"/>
      <c r="AC798" s="87"/>
      <c r="AD798" s="87"/>
      <c r="AE798" s="87"/>
      <c r="AF798" s="87"/>
      <c r="AG798" s="2"/>
      <c r="AH798" s="2"/>
    </row>
    <row r="799" spans="2:34">
      <c r="B799" s="87"/>
      <c r="C799" s="185"/>
      <c r="D799" s="87"/>
      <c r="E799" s="185"/>
      <c r="AC799" s="87"/>
      <c r="AD799" s="87"/>
      <c r="AE799" s="87"/>
      <c r="AF799" s="87"/>
      <c r="AG799" s="2"/>
      <c r="AH799" s="2"/>
    </row>
    <row r="800" spans="2:34">
      <c r="B800" s="87"/>
      <c r="C800" s="185"/>
      <c r="D800" s="87"/>
      <c r="E800" s="185"/>
      <c r="AC800" s="87"/>
      <c r="AD800" s="87"/>
      <c r="AE800" s="87"/>
      <c r="AF800" s="87"/>
      <c r="AG800" s="2"/>
      <c r="AH800" s="2"/>
    </row>
    <row r="801" spans="2:34">
      <c r="B801" s="87"/>
      <c r="C801" s="185"/>
      <c r="D801" s="87"/>
      <c r="E801" s="185"/>
      <c r="AC801" s="87"/>
      <c r="AD801" s="87"/>
      <c r="AE801" s="87"/>
      <c r="AF801" s="87"/>
      <c r="AG801" s="2"/>
      <c r="AH801" s="2"/>
    </row>
    <row r="802" spans="2:34">
      <c r="B802" s="87"/>
      <c r="C802" s="185"/>
      <c r="D802" s="87"/>
      <c r="E802" s="185"/>
      <c r="AC802" s="87"/>
      <c r="AD802" s="87"/>
      <c r="AE802" s="87"/>
      <c r="AF802" s="87"/>
      <c r="AG802" s="2"/>
      <c r="AH802" s="2"/>
    </row>
    <row r="803" spans="2:34">
      <c r="B803" s="87"/>
      <c r="C803" s="185"/>
      <c r="D803" s="87"/>
      <c r="E803" s="185"/>
      <c r="AC803" s="87"/>
      <c r="AD803" s="87"/>
      <c r="AE803" s="87"/>
      <c r="AF803" s="87"/>
      <c r="AG803" s="2"/>
      <c r="AH803" s="2"/>
    </row>
    <row r="804" spans="2:34">
      <c r="B804" s="87"/>
      <c r="C804" s="185"/>
      <c r="D804" s="87"/>
      <c r="E804" s="185"/>
      <c r="AC804" s="87"/>
      <c r="AD804" s="87"/>
      <c r="AE804" s="87"/>
      <c r="AF804" s="87"/>
      <c r="AG804" s="2"/>
      <c r="AH804" s="2"/>
    </row>
    <row r="805" spans="2:34">
      <c r="B805" s="87"/>
      <c r="C805" s="185"/>
      <c r="D805" s="87"/>
      <c r="E805" s="185"/>
      <c r="AC805" s="87"/>
      <c r="AD805" s="87"/>
      <c r="AE805" s="87"/>
      <c r="AF805" s="87"/>
      <c r="AG805" s="2"/>
      <c r="AH805" s="2"/>
    </row>
    <row r="806" spans="2:34">
      <c r="B806" s="87"/>
      <c r="C806" s="185"/>
      <c r="D806" s="87"/>
      <c r="E806" s="185"/>
      <c r="AC806" s="87"/>
      <c r="AD806" s="87"/>
      <c r="AE806" s="87"/>
      <c r="AF806" s="87"/>
      <c r="AG806" s="2"/>
      <c r="AH806" s="2"/>
    </row>
    <row r="807" spans="2:34">
      <c r="B807" s="87"/>
      <c r="C807" s="185"/>
      <c r="D807" s="87"/>
      <c r="E807" s="185"/>
      <c r="AC807" s="87"/>
      <c r="AD807" s="87"/>
      <c r="AE807" s="87"/>
      <c r="AF807" s="87"/>
      <c r="AG807" s="2"/>
      <c r="AH807" s="2"/>
    </row>
    <row r="808" spans="2:34">
      <c r="B808" s="87"/>
      <c r="C808" s="185"/>
      <c r="D808" s="87"/>
      <c r="E808" s="185"/>
      <c r="AC808" s="87"/>
      <c r="AD808" s="87"/>
      <c r="AE808" s="87"/>
      <c r="AF808" s="87"/>
      <c r="AG808" s="2"/>
      <c r="AH808" s="2"/>
    </row>
    <row r="809" spans="2:34">
      <c r="B809" s="87"/>
      <c r="C809" s="185"/>
      <c r="D809" s="87"/>
      <c r="E809" s="185"/>
      <c r="AC809" s="87"/>
      <c r="AD809" s="87"/>
      <c r="AE809" s="87"/>
      <c r="AF809" s="87"/>
      <c r="AG809" s="2"/>
      <c r="AH809" s="2"/>
    </row>
    <row r="810" spans="2:34">
      <c r="B810" s="87"/>
      <c r="C810" s="185"/>
      <c r="D810" s="87"/>
      <c r="E810" s="185"/>
      <c r="AC810" s="87"/>
      <c r="AD810" s="87"/>
      <c r="AE810" s="87"/>
      <c r="AF810" s="87"/>
      <c r="AG810" s="2"/>
      <c r="AH810" s="2"/>
    </row>
    <row r="811" spans="2:34">
      <c r="B811" s="87"/>
      <c r="C811" s="185"/>
      <c r="D811" s="87"/>
      <c r="E811" s="185"/>
      <c r="AC811" s="87"/>
      <c r="AD811" s="87"/>
      <c r="AE811" s="87"/>
      <c r="AF811" s="87"/>
      <c r="AG811" s="2"/>
      <c r="AH811" s="2"/>
    </row>
    <row r="812" spans="2:34">
      <c r="B812" s="87"/>
      <c r="C812" s="185"/>
      <c r="D812" s="87"/>
      <c r="E812" s="185"/>
      <c r="AC812" s="87"/>
      <c r="AD812" s="87"/>
      <c r="AE812" s="87"/>
      <c r="AF812" s="87"/>
      <c r="AG812" s="2"/>
      <c r="AH812" s="2"/>
    </row>
    <row r="813" spans="2:34">
      <c r="B813" s="87"/>
      <c r="C813" s="185"/>
      <c r="D813" s="87"/>
      <c r="E813" s="185"/>
      <c r="AC813" s="87"/>
      <c r="AD813" s="87"/>
      <c r="AE813" s="87"/>
      <c r="AF813" s="87"/>
      <c r="AG813" s="2"/>
      <c r="AH813" s="2"/>
    </row>
    <row r="814" spans="2:34">
      <c r="B814" s="87"/>
      <c r="C814" s="185"/>
      <c r="D814" s="87"/>
      <c r="E814" s="185"/>
      <c r="AC814" s="87"/>
      <c r="AD814" s="87"/>
      <c r="AE814" s="87"/>
      <c r="AF814" s="87"/>
      <c r="AG814" s="2"/>
      <c r="AH814" s="2"/>
    </row>
    <row r="815" spans="2:34">
      <c r="B815" s="87"/>
      <c r="C815" s="185"/>
      <c r="D815" s="87"/>
      <c r="E815" s="185"/>
      <c r="AC815" s="87"/>
      <c r="AD815" s="87"/>
      <c r="AE815" s="87"/>
      <c r="AF815" s="87"/>
      <c r="AG815" s="2"/>
      <c r="AH815" s="2"/>
    </row>
    <row r="816" spans="2:34">
      <c r="B816" s="87"/>
      <c r="C816" s="185"/>
      <c r="D816" s="87"/>
      <c r="E816" s="185"/>
      <c r="AC816" s="87"/>
      <c r="AD816" s="87"/>
      <c r="AE816" s="87"/>
      <c r="AF816" s="87"/>
      <c r="AG816" s="2"/>
      <c r="AH816" s="2"/>
    </row>
    <row r="817" spans="2:34">
      <c r="B817" s="87"/>
      <c r="C817" s="185"/>
      <c r="D817" s="87"/>
      <c r="E817" s="185"/>
      <c r="AC817" s="87"/>
      <c r="AD817" s="87"/>
      <c r="AE817" s="87"/>
      <c r="AF817" s="87"/>
      <c r="AG817" s="2"/>
      <c r="AH817" s="2"/>
    </row>
    <row r="818" spans="2:34">
      <c r="B818" s="87"/>
      <c r="C818" s="185"/>
      <c r="D818" s="87"/>
      <c r="E818" s="185"/>
      <c r="AC818" s="87"/>
      <c r="AD818" s="87"/>
      <c r="AE818" s="87"/>
      <c r="AF818" s="87"/>
      <c r="AG818" s="2"/>
      <c r="AH818" s="2"/>
    </row>
    <row r="819" spans="2:34">
      <c r="B819" s="87"/>
      <c r="C819" s="185"/>
      <c r="D819" s="87"/>
      <c r="E819" s="185"/>
      <c r="AC819" s="87"/>
      <c r="AD819" s="87"/>
      <c r="AE819" s="87"/>
      <c r="AF819" s="87"/>
      <c r="AG819" s="2"/>
      <c r="AH819" s="2"/>
    </row>
    <row r="820" spans="2:34">
      <c r="B820" s="87"/>
      <c r="C820" s="185"/>
      <c r="D820" s="87"/>
      <c r="E820" s="185"/>
      <c r="AC820" s="87"/>
      <c r="AD820" s="87"/>
      <c r="AE820" s="87"/>
      <c r="AF820" s="87"/>
      <c r="AG820" s="2"/>
      <c r="AH820" s="2"/>
    </row>
    <row r="821" spans="2:34">
      <c r="B821" s="87"/>
      <c r="C821" s="185"/>
      <c r="D821" s="87"/>
      <c r="E821" s="185"/>
      <c r="AC821" s="87"/>
      <c r="AD821" s="87"/>
      <c r="AE821" s="87"/>
      <c r="AF821" s="87"/>
      <c r="AG821" s="2"/>
      <c r="AH821" s="2"/>
    </row>
    <row r="822" spans="2:34">
      <c r="B822" s="87"/>
      <c r="C822" s="185"/>
      <c r="D822" s="87"/>
      <c r="E822" s="185"/>
      <c r="AC822" s="87"/>
      <c r="AD822" s="87"/>
      <c r="AE822" s="87"/>
      <c r="AF822" s="87"/>
      <c r="AG822" s="2"/>
      <c r="AH822" s="2"/>
    </row>
    <row r="823" spans="2:34">
      <c r="B823" s="87"/>
      <c r="C823" s="185"/>
      <c r="D823" s="87"/>
      <c r="E823" s="185"/>
      <c r="AC823" s="87"/>
      <c r="AD823" s="87"/>
      <c r="AE823" s="87"/>
      <c r="AF823" s="87"/>
      <c r="AG823" s="2"/>
      <c r="AH823" s="2"/>
    </row>
    <row r="824" spans="2:34">
      <c r="B824" s="87"/>
      <c r="C824" s="185"/>
      <c r="D824" s="87"/>
      <c r="E824" s="185"/>
      <c r="AC824" s="87"/>
      <c r="AD824" s="87"/>
      <c r="AE824" s="87"/>
      <c r="AF824" s="87"/>
      <c r="AG824" s="2"/>
      <c r="AH824" s="2"/>
    </row>
    <row r="825" spans="2:34">
      <c r="B825" s="87"/>
      <c r="C825" s="185"/>
      <c r="D825" s="87"/>
      <c r="E825" s="185"/>
      <c r="AC825" s="87"/>
      <c r="AD825" s="87"/>
      <c r="AE825" s="87"/>
      <c r="AF825" s="87"/>
      <c r="AG825" s="2"/>
      <c r="AH825" s="2"/>
    </row>
    <row r="826" spans="2:34">
      <c r="B826" s="87"/>
      <c r="C826" s="185"/>
      <c r="D826" s="87"/>
      <c r="E826" s="185"/>
      <c r="AC826" s="87"/>
      <c r="AD826" s="87"/>
      <c r="AE826" s="87"/>
      <c r="AF826" s="87"/>
      <c r="AG826" s="2"/>
      <c r="AH826" s="2"/>
    </row>
    <row r="827" spans="2:34">
      <c r="B827" s="87"/>
      <c r="C827" s="185"/>
      <c r="D827" s="87"/>
      <c r="E827" s="185"/>
      <c r="AC827" s="87"/>
      <c r="AD827" s="87"/>
      <c r="AE827" s="87"/>
      <c r="AF827" s="87"/>
      <c r="AG827" s="2"/>
      <c r="AH827" s="2"/>
    </row>
    <row r="828" spans="2:34">
      <c r="B828" s="87"/>
      <c r="C828" s="185"/>
      <c r="D828" s="87"/>
      <c r="E828" s="185"/>
      <c r="AC828" s="87"/>
      <c r="AD828" s="87"/>
      <c r="AE828" s="87"/>
      <c r="AF828" s="87"/>
      <c r="AG828" s="2"/>
      <c r="AH828" s="2"/>
    </row>
    <row r="829" spans="2:34">
      <c r="B829" s="87"/>
      <c r="C829" s="185"/>
      <c r="D829" s="87"/>
      <c r="E829" s="185"/>
      <c r="AC829" s="87"/>
      <c r="AD829" s="87"/>
      <c r="AE829" s="87"/>
      <c r="AF829" s="87"/>
      <c r="AG829" s="2"/>
      <c r="AH829" s="2"/>
    </row>
    <row r="830" spans="2:34">
      <c r="B830" s="87"/>
      <c r="C830" s="185"/>
      <c r="D830" s="87"/>
      <c r="E830" s="185"/>
      <c r="AC830" s="87"/>
      <c r="AD830" s="87"/>
      <c r="AE830" s="87"/>
      <c r="AF830" s="87"/>
      <c r="AG830" s="2"/>
      <c r="AH830" s="2"/>
    </row>
    <row r="831" spans="2:34">
      <c r="B831" s="87"/>
      <c r="C831" s="185"/>
      <c r="D831" s="87"/>
      <c r="E831" s="185"/>
      <c r="AC831" s="87"/>
      <c r="AD831" s="87"/>
      <c r="AE831" s="87"/>
      <c r="AF831" s="87"/>
      <c r="AG831" s="2"/>
      <c r="AH831" s="2"/>
    </row>
    <row r="832" spans="2:34">
      <c r="B832" s="87"/>
      <c r="C832" s="185"/>
      <c r="D832" s="87"/>
      <c r="E832" s="185"/>
      <c r="AC832" s="87"/>
      <c r="AD832" s="87"/>
      <c r="AE832" s="87"/>
      <c r="AF832" s="87"/>
      <c r="AG832" s="2"/>
      <c r="AH832" s="2"/>
    </row>
    <row r="833" spans="2:34">
      <c r="B833" s="87"/>
      <c r="C833" s="185"/>
      <c r="D833" s="87"/>
      <c r="E833" s="185"/>
      <c r="AC833" s="87"/>
      <c r="AD833" s="87"/>
      <c r="AE833" s="87"/>
      <c r="AF833" s="87"/>
      <c r="AG833" s="2"/>
      <c r="AH833" s="2"/>
    </row>
    <row r="834" spans="2:34">
      <c r="B834" s="87"/>
      <c r="C834" s="185"/>
      <c r="D834" s="87"/>
      <c r="E834" s="185"/>
      <c r="AC834" s="87"/>
      <c r="AD834" s="87"/>
      <c r="AE834" s="87"/>
      <c r="AF834" s="87"/>
      <c r="AG834" s="2"/>
      <c r="AH834" s="2"/>
    </row>
    <row r="835" spans="2:34">
      <c r="B835" s="87"/>
      <c r="C835" s="185"/>
      <c r="D835" s="87"/>
      <c r="E835" s="185"/>
      <c r="AC835" s="87"/>
      <c r="AD835" s="87"/>
      <c r="AE835" s="87"/>
      <c r="AF835" s="87"/>
      <c r="AG835" s="2"/>
      <c r="AH835" s="2"/>
    </row>
    <row r="836" spans="2:34">
      <c r="B836" s="87"/>
      <c r="C836" s="185"/>
      <c r="D836" s="87"/>
      <c r="E836" s="185"/>
      <c r="AC836" s="87"/>
      <c r="AD836" s="87"/>
      <c r="AE836" s="87"/>
      <c r="AF836" s="87"/>
      <c r="AG836" s="2"/>
      <c r="AH836" s="2"/>
    </row>
    <row r="837" spans="2:34">
      <c r="B837" s="87"/>
      <c r="C837" s="185"/>
      <c r="D837" s="87"/>
      <c r="E837" s="185"/>
      <c r="AC837" s="87"/>
      <c r="AD837" s="87"/>
      <c r="AE837" s="87"/>
      <c r="AF837" s="87"/>
      <c r="AG837" s="2"/>
      <c r="AH837" s="2"/>
    </row>
    <row r="838" spans="2:34">
      <c r="B838" s="87"/>
      <c r="C838" s="185"/>
      <c r="D838" s="87"/>
      <c r="E838" s="185"/>
      <c r="AC838" s="87"/>
      <c r="AD838" s="87"/>
      <c r="AE838" s="87"/>
      <c r="AF838" s="87"/>
      <c r="AG838" s="2"/>
      <c r="AH838" s="2"/>
    </row>
    <row r="839" spans="2:34">
      <c r="B839" s="87"/>
      <c r="C839" s="185"/>
      <c r="D839" s="87"/>
      <c r="E839" s="185"/>
      <c r="AC839" s="87"/>
      <c r="AD839" s="87"/>
      <c r="AE839" s="87"/>
      <c r="AF839" s="87"/>
      <c r="AG839" s="2"/>
      <c r="AH839" s="2"/>
    </row>
    <row r="840" spans="2:34">
      <c r="B840" s="87"/>
      <c r="C840" s="185"/>
      <c r="D840" s="87"/>
      <c r="E840" s="185"/>
      <c r="AC840" s="87"/>
      <c r="AD840" s="87"/>
      <c r="AE840" s="87"/>
      <c r="AF840" s="87"/>
      <c r="AG840" s="2"/>
      <c r="AH840" s="2"/>
    </row>
    <row r="841" spans="2:34">
      <c r="B841" s="87"/>
      <c r="C841" s="185"/>
      <c r="D841" s="87"/>
      <c r="E841" s="185"/>
      <c r="AC841" s="87"/>
      <c r="AD841" s="87"/>
      <c r="AE841" s="87"/>
      <c r="AF841" s="87"/>
      <c r="AG841" s="2"/>
      <c r="AH841" s="2"/>
    </row>
    <row r="842" spans="2:34">
      <c r="B842" s="87"/>
      <c r="C842" s="185"/>
      <c r="D842" s="87"/>
      <c r="E842" s="185"/>
      <c r="AC842" s="87"/>
      <c r="AD842" s="87"/>
      <c r="AE842" s="87"/>
      <c r="AF842" s="87"/>
      <c r="AG842" s="2"/>
      <c r="AH842" s="2"/>
    </row>
    <row r="843" spans="2:34">
      <c r="B843" s="87"/>
      <c r="C843" s="185"/>
      <c r="D843" s="87"/>
      <c r="E843" s="185"/>
      <c r="AC843" s="87"/>
      <c r="AD843" s="87"/>
      <c r="AE843" s="87"/>
      <c r="AF843" s="87"/>
      <c r="AG843" s="2"/>
      <c r="AH843" s="2"/>
    </row>
    <row r="844" spans="2:34">
      <c r="B844" s="87"/>
      <c r="C844" s="185"/>
      <c r="D844" s="87"/>
      <c r="E844" s="185"/>
      <c r="AC844" s="87"/>
      <c r="AD844" s="87"/>
      <c r="AE844" s="87"/>
      <c r="AF844" s="87"/>
      <c r="AG844" s="2"/>
      <c r="AH844" s="2"/>
    </row>
    <row r="845" spans="2:34">
      <c r="B845" s="87"/>
      <c r="C845" s="185"/>
      <c r="D845" s="87"/>
      <c r="E845" s="185"/>
      <c r="AC845" s="87"/>
      <c r="AD845" s="87"/>
      <c r="AE845" s="87"/>
      <c r="AF845" s="87"/>
      <c r="AG845" s="2"/>
      <c r="AH845" s="2"/>
    </row>
    <row r="846" spans="2:34">
      <c r="B846" s="87"/>
      <c r="C846" s="185"/>
      <c r="D846" s="87"/>
      <c r="E846" s="185"/>
      <c r="AC846" s="87"/>
      <c r="AD846" s="87"/>
      <c r="AE846" s="87"/>
      <c r="AF846" s="87"/>
      <c r="AG846" s="2"/>
      <c r="AH846" s="2"/>
    </row>
    <row r="847" spans="2:34">
      <c r="B847" s="87"/>
      <c r="C847" s="185"/>
      <c r="D847" s="87"/>
      <c r="E847" s="185"/>
      <c r="AC847" s="87"/>
      <c r="AD847" s="87"/>
      <c r="AE847" s="87"/>
      <c r="AF847" s="87"/>
      <c r="AG847" s="2"/>
      <c r="AH847" s="2"/>
    </row>
    <row r="848" spans="2:34">
      <c r="B848" s="87"/>
      <c r="C848" s="185"/>
      <c r="D848" s="87"/>
      <c r="E848" s="185"/>
      <c r="AC848" s="87"/>
      <c r="AD848" s="87"/>
      <c r="AE848" s="87"/>
      <c r="AF848" s="87"/>
      <c r="AG848" s="2"/>
      <c r="AH848" s="2"/>
    </row>
    <row r="849" spans="2:34">
      <c r="B849" s="87"/>
      <c r="C849" s="185"/>
      <c r="D849" s="87"/>
      <c r="E849" s="185"/>
      <c r="AC849" s="87"/>
      <c r="AD849" s="87"/>
      <c r="AE849" s="87"/>
      <c r="AF849" s="87"/>
      <c r="AG849" s="2"/>
      <c r="AH849" s="2"/>
    </row>
    <row r="850" spans="2:34">
      <c r="B850" s="87"/>
      <c r="C850" s="185"/>
      <c r="D850" s="87"/>
      <c r="E850" s="185"/>
      <c r="AC850" s="87"/>
      <c r="AD850" s="87"/>
      <c r="AE850" s="87"/>
      <c r="AF850" s="87"/>
      <c r="AG850" s="2"/>
      <c r="AH850" s="2"/>
    </row>
    <row r="851" spans="2:34">
      <c r="B851" s="87"/>
      <c r="C851" s="185"/>
      <c r="D851" s="87"/>
      <c r="E851" s="185"/>
      <c r="AC851" s="87"/>
      <c r="AD851" s="87"/>
      <c r="AE851" s="87"/>
      <c r="AF851" s="87"/>
      <c r="AG851" s="2"/>
      <c r="AH851" s="2"/>
    </row>
    <row r="852" spans="2:34">
      <c r="B852" s="87"/>
      <c r="C852" s="185"/>
      <c r="D852" s="87"/>
      <c r="E852" s="185"/>
      <c r="AC852" s="87"/>
      <c r="AD852" s="87"/>
      <c r="AE852" s="87"/>
      <c r="AF852" s="87"/>
      <c r="AG852" s="2"/>
      <c r="AH852" s="2"/>
    </row>
    <row r="853" spans="2:34">
      <c r="B853" s="87"/>
      <c r="C853" s="185"/>
      <c r="D853" s="87"/>
      <c r="E853" s="185"/>
      <c r="AC853" s="87"/>
      <c r="AD853" s="87"/>
      <c r="AE853" s="87"/>
      <c r="AF853" s="87"/>
      <c r="AG853" s="2"/>
      <c r="AH853" s="2"/>
    </row>
    <row r="854" spans="2:34">
      <c r="B854" s="87"/>
      <c r="C854" s="185"/>
      <c r="D854" s="87"/>
      <c r="E854" s="185"/>
      <c r="AC854" s="87"/>
      <c r="AD854" s="87"/>
      <c r="AE854" s="87"/>
      <c r="AF854" s="87"/>
      <c r="AG854" s="2"/>
      <c r="AH854" s="2"/>
    </row>
    <row r="855" spans="2:34">
      <c r="B855" s="87"/>
      <c r="C855" s="185"/>
      <c r="D855" s="87"/>
      <c r="E855" s="185"/>
      <c r="AC855" s="87"/>
      <c r="AD855" s="87"/>
      <c r="AE855" s="87"/>
      <c r="AF855" s="87"/>
      <c r="AG855" s="2"/>
      <c r="AH855" s="2"/>
    </row>
    <row r="856" spans="2:34">
      <c r="B856" s="87"/>
      <c r="C856" s="185"/>
      <c r="D856" s="87"/>
      <c r="E856" s="185"/>
      <c r="AC856" s="87"/>
      <c r="AD856" s="87"/>
      <c r="AE856" s="87"/>
      <c r="AF856" s="87"/>
      <c r="AG856" s="2"/>
      <c r="AH856" s="2"/>
    </row>
    <row r="857" spans="2:34">
      <c r="B857" s="87"/>
      <c r="C857" s="185"/>
      <c r="D857" s="87"/>
      <c r="E857" s="185"/>
      <c r="AC857" s="87"/>
      <c r="AD857" s="87"/>
      <c r="AE857" s="87"/>
      <c r="AF857" s="87"/>
      <c r="AG857" s="2"/>
      <c r="AH857" s="2"/>
    </row>
    <row r="858" spans="2:34">
      <c r="B858" s="87"/>
      <c r="C858" s="185"/>
      <c r="D858" s="87"/>
      <c r="E858" s="185"/>
      <c r="AC858" s="87"/>
      <c r="AD858" s="87"/>
      <c r="AE858" s="87"/>
      <c r="AF858" s="87"/>
      <c r="AG858" s="2"/>
      <c r="AH858" s="2"/>
    </row>
    <row r="859" spans="2:34">
      <c r="B859" s="87"/>
      <c r="C859" s="185"/>
      <c r="D859" s="87"/>
      <c r="E859" s="185"/>
      <c r="AC859" s="87"/>
      <c r="AD859" s="87"/>
      <c r="AE859" s="87"/>
      <c r="AF859" s="87"/>
      <c r="AG859" s="2"/>
      <c r="AH859" s="2"/>
    </row>
    <row r="860" spans="2:34">
      <c r="B860" s="87"/>
      <c r="C860" s="185"/>
      <c r="D860" s="87"/>
      <c r="E860" s="185"/>
      <c r="AC860" s="87"/>
      <c r="AD860" s="87"/>
      <c r="AE860" s="87"/>
      <c r="AF860" s="87"/>
      <c r="AG860" s="2"/>
      <c r="AH860" s="2"/>
    </row>
    <row r="861" spans="2:34">
      <c r="B861" s="87"/>
      <c r="C861" s="185"/>
      <c r="D861" s="87"/>
      <c r="E861" s="185"/>
      <c r="AC861" s="87"/>
      <c r="AD861" s="87"/>
      <c r="AE861" s="87"/>
      <c r="AF861" s="87"/>
      <c r="AG861" s="2"/>
      <c r="AH861" s="2"/>
    </row>
    <row r="862" spans="2:34">
      <c r="B862" s="87"/>
      <c r="C862" s="185"/>
      <c r="D862" s="87"/>
      <c r="E862" s="185"/>
      <c r="AC862" s="87"/>
      <c r="AD862" s="87"/>
      <c r="AE862" s="87"/>
      <c r="AF862" s="87"/>
      <c r="AG862" s="2"/>
      <c r="AH862" s="2"/>
    </row>
    <row r="863" spans="2:34">
      <c r="B863" s="87"/>
      <c r="C863" s="185"/>
      <c r="D863" s="87"/>
      <c r="E863" s="185"/>
      <c r="AC863" s="87"/>
      <c r="AD863" s="87"/>
      <c r="AE863" s="87"/>
      <c r="AF863" s="87"/>
      <c r="AG863" s="2"/>
      <c r="AH863" s="2"/>
    </row>
    <row r="864" spans="2:34">
      <c r="B864" s="87"/>
      <c r="C864" s="185"/>
      <c r="D864" s="87"/>
      <c r="E864" s="185"/>
      <c r="AC864" s="87"/>
      <c r="AD864" s="87"/>
      <c r="AE864" s="87"/>
      <c r="AF864" s="87"/>
      <c r="AG864" s="2"/>
      <c r="AH864" s="2"/>
    </row>
    <row r="865" spans="2:34">
      <c r="B865" s="87"/>
      <c r="C865" s="185"/>
      <c r="D865" s="87"/>
      <c r="E865" s="185"/>
      <c r="AC865" s="87"/>
      <c r="AD865" s="87"/>
      <c r="AE865" s="87"/>
      <c r="AF865" s="87"/>
      <c r="AG865" s="2"/>
      <c r="AH865" s="2"/>
    </row>
    <row r="866" spans="2:34">
      <c r="B866" s="87"/>
      <c r="C866" s="185"/>
      <c r="D866" s="87"/>
      <c r="E866" s="185"/>
      <c r="AC866" s="87"/>
      <c r="AD866" s="87"/>
      <c r="AE866" s="87"/>
      <c r="AF866" s="87"/>
      <c r="AG866" s="2"/>
      <c r="AH866" s="2"/>
    </row>
    <row r="867" spans="2:34">
      <c r="B867" s="87"/>
      <c r="C867" s="185"/>
      <c r="D867" s="87"/>
      <c r="E867" s="185"/>
      <c r="AC867" s="87"/>
      <c r="AD867" s="87"/>
      <c r="AE867" s="87"/>
      <c r="AF867" s="87"/>
      <c r="AG867" s="2"/>
      <c r="AH867" s="2"/>
    </row>
    <row r="868" spans="2:34">
      <c r="B868" s="87"/>
      <c r="C868" s="185"/>
      <c r="D868" s="87"/>
      <c r="E868" s="185"/>
      <c r="AC868" s="87"/>
      <c r="AD868" s="87"/>
      <c r="AE868" s="87"/>
      <c r="AF868" s="87"/>
      <c r="AG868" s="2"/>
      <c r="AH868" s="2"/>
    </row>
    <row r="869" spans="2:34">
      <c r="B869" s="87"/>
      <c r="C869" s="185"/>
      <c r="D869" s="87"/>
      <c r="E869" s="185"/>
      <c r="AC869" s="87"/>
      <c r="AD869" s="87"/>
      <c r="AE869" s="87"/>
      <c r="AF869" s="87"/>
      <c r="AG869" s="2"/>
      <c r="AH869" s="2"/>
    </row>
    <row r="870" spans="2:34">
      <c r="B870" s="87"/>
      <c r="C870" s="185"/>
      <c r="D870" s="87"/>
      <c r="E870" s="185"/>
      <c r="AC870" s="87"/>
      <c r="AD870" s="87"/>
      <c r="AE870" s="87"/>
      <c r="AF870" s="87"/>
      <c r="AG870" s="2"/>
      <c r="AH870" s="2"/>
    </row>
    <row r="871" spans="2:34">
      <c r="B871" s="87"/>
      <c r="C871" s="185"/>
      <c r="D871" s="87"/>
      <c r="E871" s="185"/>
      <c r="AC871" s="87"/>
      <c r="AD871" s="87"/>
      <c r="AE871" s="87"/>
      <c r="AF871" s="87"/>
      <c r="AG871" s="2"/>
      <c r="AH871" s="2"/>
    </row>
    <row r="872" spans="2:34">
      <c r="B872" s="87"/>
      <c r="C872" s="185"/>
      <c r="D872" s="87"/>
      <c r="E872" s="185"/>
      <c r="AC872" s="87"/>
      <c r="AD872" s="87"/>
      <c r="AE872" s="87"/>
      <c r="AF872" s="87"/>
      <c r="AG872" s="2"/>
      <c r="AH872" s="2"/>
    </row>
    <row r="873" spans="2:34">
      <c r="B873" s="87"/>
      <c r="C873" s="185"/>
      <c r="D873" s="87"/>
      <c r="E873" s="185"/>
      <c r="AC873" s="87"/>
      <c r="AD873" s="87"/>
      <c r="AE873" s="87"/>
      <c r="AF873" s="87"/>
      <c r="AG873" s="2"/>
      <c r="AH873" s="2"/>
    </row>
    <row r="874" spans="2:34">
      <c r="B874" s="87"/>
      <c r="C874" s="185"/>
      <c r="D874" s="87"/>
      <c r="E874" s="185"/>
      <c r="AC874" s="87"/>
      <c r="AD874" s="87"/>
      <c r="AE874" s="87"/>
      <c r="AF874" s="87"/>
      <c r="AG874" s="2"/>
      <c r="AH874" s="2"/>
    </row>
    <row r="875" spans="2:34">
      <c r="B875" s="87"/>
      <c r="C875" s="185"/>
      <c r="D875" s="87"/>
      <c r="E875" s="185"/>
      <c r="AC875" s="87"/>
      <c r="AD875" s="87"/>
      <c r="AE875" s="87"/>
      <c r="AF875" s="87"/>
      <c r="AG875" s="2"/>
      <c r="AH875" s="2"/>
    </row>
    <row r="876" spans="2:34">
      <c r="B876" s="87"/>
      <c r="C876" s="185"/>
      <c r="D876" s="87"/>
      <c r="E876" s="185"/>
      <c r="AC876" s="87"/>
      <c r="AD876" s="87"/>
      <c r="AE876" s="87"/>
      <c r="AF876" s="87"/>
      <c r="AG876" s="2"/>
      <c r="AH876" s="2"/>
    </row>
    <row r="877" spans="2:34">
      <c r="B877" s="87"/>
      <c r="C877" s="185"/>
      <c r="D877" s="87"/>
      <c r="E877" s="185"/>
      <c r="AC877" s="87"/>
      <c r="AD877" s="87"/>
      <c r="AE877" s="87"/>
      <c r="AF877" s="87"/>
      <c r="AG877" s="2"/>
      <c r="AH877" s="2"/>
    </row>
    <row r="878" spans="2:34">
      <c r="B878" s="87"/>
      <c r="C878" s="185"/>
      <c r="D878" s="87"/>
      <c r="E878" s="185"/>
      <c r="AC878" s="87"/>
      <c r="AD878" s="87"/>
      <c r="AE878" s="87"/>
      <c r="AF878" s="87"/>
      <c r="AG878" s="2"/>
      <c r="AH878" s="2"/>
    </row>
    <row r="879" spans="2:34">
      <c r="B879" s="87"/>
      <c r="C879" s="185"/>
      <c r="D879" s="87"/>
      <c r="E879" s="185"/>
      <c r="AC879" s="87"/>
      <c r="AD879" s="87"/>
      <c r="AE879" s="87"/>
      <c r="AF879" s="87"/>
      <c r="AG879" s="2"/>
      <c r="AH879" s="2"/>
    </row>
    <row r="880" spans="2:34">
      <c r="B880" s="87"/>
      <c r="C880" s="185"/>
      <c r="D880" s="87"/>
      <c r="E880" s="185"/>
      <c r="AC880" s="87"/>
      <c r="AD880" s="87"/>
      <c r="AE880" s="87"/>
      <c r="AF880" s="87"/>
      <c r="AG880" s="2"/>
      <c r="AH880" s="2"/>
    </row>
    <row r="881" spans="2:34">
      <c r="B881" s="87"/>
      <c r="C881" s="185"/>
      <c r="D881" s="87"/>
      <c r="E881" s="185"/>
      <c r="AC881" s="87"/>
      <c r="AD881" s="87"/>
      <c r="AE881" s="87"/>
      <c r="AF881" s="87"/>
      <c r="AG881" s="2"/>
      <c r="AH881" s="2"/>
    </row>
    <row r="882" spans="2:34">
      <c r="B882" s="87"/>
      <c r="C882" s="185"/>
      <c r="D882" s="87"/>
      <c r="E882" s="185"/>
      <c r="AC882" s="87"/>
      <c r="AD882" s="87"/>
      <c r="AE882" s="87"/>
      <c r="AF882" s="87"/>
      <c r="AG882" s="2"/>
      <c r="AH882" s="2"/>
    </row>
    <row r="883" spans="2:34">
      <c r="B883" s="87"/>
      <c r="C883" s="185"/>
      <c r="D883" s="87"/>
      <c r="E883" s="185"/>
      <c r="AC883" s="87"/>
      <c r="AD883" s="87"/>
      <c r="AE883" s="87"/>
      <c r="AF883" s="87"/>
      <c r="AG883" s="2"/>
      <c r="AH883" s="2"/>
    </row>
    <row r="884" spans="2:34">
      <c r="B884" s="87"/>
      <c r="C884" s="185"/>
      <c r="D884" s="87"/>
      <c r="E884" s="185"/>
      <c r="AC884" s="87"/>
      <c r="AD884" s="87"/>
      <c r="AE884" s="87"/>
      <c r="AF884" s="87"/>
      <c r="AG884" s="2"/>
      <c r="AH884" s="2"/>
    </row>
    <row r="885" spans="2:34">
      <c r="B885" s="87"/>
      <c r="C885" s="185"/>
      <c r="D885" s="87"/>
      <c r="E885" s="185"/>
      <c r="AC885" s="87"/>
      <c r="AD885" s="87"/>
      <c r="AE885" s="87"/>
      <c r="AF885" s="87"/>
      <c r="AG885" s="2"/>
      <c r="AH885" s="2"/>
    </row>
    <row r="886" spans="2:34">
      <c r="B886" s="87"/>
      <c r="C886" s="185"/>
      <c r="D886" s="87"/>
      <c r="E886" s="185"/>
      <c r="AC886" s="87"/>
      <c r="AD886" s="87"/>
      <c r="AE886" s="87"/>
      <c r="AF886" s="87"/>
      <c r="AG886" s="2"/>
      <c r="AH886" s="2"/>
    </row>
    <row r="887" spans="2:34">
      <c r="B887" s="87"/>
      <c r="C887" s="185"/>
      <c r="D887" s="87"/>
      <c r="E887" s="185"/>
      <c r="AC887" s="87"/>
      <c r="AD887" s="87"/>
      <c r="AE887" s="87"/>
      <c r="AF887" s="87"/>
      <c r="AG887" s="2"/>
      <c r="AH887" s="2"/>
    </row>
    <row r="888" spans="2:34">
      <c r="B888" s="87"/>
      <c r="C888" s="185"/>
      <c r="D888" s="87"/>
      <c r="E888" s="185"/>
      <c r="AC888" s="87"/>
      <c r="AD888" s="87"/>
      <c r="AE888" s="87"/>
      <c r="AF888" s="87"/>
      <c r="AG888" s="2"/>
      <c r="AH888" s="2"/>
    </row>
    <row r="889" spans="2:34">
      <c r="B889" s="87"/>
      <c r="C889" s="185"/>
      <c r="D889" s="87"/>
      <c r="E889" s="185"/>
      <c r="AC889" s="87"/>
      <c r="AD889" s="87"/>
      <c r="AE889" s="87"/>
      <c r="AF889" s="87"/>
      <c r="AG889" s="2"/>
      <c r="AH889" s="2"/>
    </row>
    <row r="890" spans="2:34">
      <c r="B890" s="87"/>
      <c r="C890" s="185"/>
      <c r="D890" s="87"/>
      <c r="E890" s="185"/>
      <c r="AC890" s="87"/>
      <c r="AD890" s="87"/>
      <c r="AE890" s="87"/>
      <c r="AF890" s="87"/>
      <c r="AG890" s="2"/>
      <c r="AH890" s="2"/>
    </row>
    <row r="891" spans="2:34">
      <c r="B891" s="87"/>
      <c r="C891" s="185"/>
      <c r="D891" s="87"/>
      <c r="E891" s="185"/>
      <c r="AC891" s="87"/>
      <c r="AD891" s="87"/>
      <c r="AE891" s="87"/>
      <c r="AF891" s="87"/>
      <c r="AG891" s="2"/>
      <c r="AH891" s="2"/>
    </row>
    <row r="892" spans="2:34">
      <c r="B892" s="87"/>
      <c r="C892" s="185"/>
      <c r="D892" s="87"/>
      <c r="E892" s="185"/>
      <c r="AC892" s="87"/>
      <c r="AD892" s="87"/>
      <c r="AE892" s="87"/>
      <c r="AF892" s="87"/>
      <c r="AG892" s="2"/>
      <c r="AH892" s="2"/>
    </row>
    <row r="893" spans="2:34">
      <c r="B893" s="87"/>
      <c r="C893" s="185"/>
      <c r="D893" s="87"/>
      <c r="E893" s="185"/>
      <c r="AC893" s="87"/>
      <c r="AD893" s="87"/>
      <c r="AE893" s="87"/>
      <c r="AF893" s="87"/>
      <c r="AG893" s="2"/>
      <c r="AH893" s="2"/>
    </row>
    <row r="894" spans="2:34">
      <c r="B894" s="87"/>
      <c r="C894" s="185"/>
      <c r="D894" s="87"/>
      <c r="E894" s="185"/>
      <c r="AC894" s="87"/>
      <c r="AD894" s="87"/>
      <c r="AE894" s="87"/>
      <c r="AF894" s="87"/>
      <c r="AG894" s="2"/>
      <c r="AH894" s="2"/>
    </row>
    <row r="895" spans="2:34">
      <c r="B895" s="87"/>
      <c r="C895" s="185"/>
      <c r="D895" s="87"/>
      <c r="E895" s="185"/>
      <c r="AC895" s="87"/>
      <c r="AD895" s="87"/>
      <c r="AE895" s="87"/>
      <c r="AF895" s="87"/>
      <c r="AG895" s="2"/>
      <c r="AH895" s="2"/>
    </row>
    <row r="896" spans="2:34">
      <c r="B896" s="87"/>
      <c r="C896" s="185"/>
      <c r="D896" s="87"/>
      <c r="E896" s="185"/>
      <c r="AC896" s="87"/>
      <c r="AD896" s="87"/>
      <c r="AE896" s="87"/>
      <c r="AF896" s="87"/>
      <c r="AG896" s="2"/>
      <c r="AH896" s="2"/>
    </row>
    <row r="897" spans="2:34">
      <c r="B897" s="87"/>
      <c r="C897" s="185"/>
      <c r="D897" s="87"/>
      <c r="E897" s="185"/>
      <c r="AC897" s="87"/>
      <c r="AD897" s="87"/>
      <c r="AE897" s="87"/>
      <c r="AF897" s="87"/>
      <c r="AG897" s="2"/>
      <c r="AH897" s="2"/>
    </row>
    <row r="898" spans="2:34">
      <c r="B898" s="87"/>
      <c r="C898" s="185"/>
      <c r="D898" s="87"/>
      <c r="E898" s="185"/>
      <c r="AC898" s="87"/>
      <c r="AD898" s="87"/>
      <c r="AE898" s="87"/>
      <c r="AF898" s="87"/>
      <c r="AG898" s="2"/>
      <c r="AH898" s="2"/>
    </row>
    <row r="899" spans="2:34">
      <c r="B899" s="87"/>
      <c r="C899" s="185"/>
      <c r="D899" s="87"/>
      <c r="E899" s="185"/>
      <c r="AC899" s="87"/>
      <c r="AD899" s="87"/>
      <c r="AE899" s="87"/>
      <c r="AF899" s="87"/>
      <c r="AG899" s="2"/>
      <c r="AH899" s="2"/>
    </row>
    <row r="900" spans="2:34">
      <c r="B900" s="87"/>
      <c r="C900" s="185"/>
      <c r="D900" s="87"/>
      <c r="E900" s="185"/>
      <c r="AC900" s="87"/>
      <c r="AD900" s="87"/>
      <c r="AE900" s="87"/>
      <c r="AF900" s="87"/>
      <c r="AG900" s="2"/>
      <c r="AH900" s="2"/>
    </row>
    <row r="901" spans="2:34">
      <c r="B901" s="87"/>
      <c r="C901" s="185"/>
      <c r="D901" s="87"/>
      <c r="E901" s="185"/>
      <c r="AC901" s="87"/>
      <c r="AD901" s="87"/>
      <c r="AE901" s="87"/>
      <c r="AF901" s="87"/>
      <c r="AG901" s="2"/>
      <c r="AH901" s="2"/>
    </row>
    <row r="902" spans="2:34">
      <c r="B902" s="87"/>
      <c r="C902" s="185"/>
      <c r="D902" s="87"/>
      <c r="E902" s="185"/>
      <c r="AC902" s="87"/>
      <c r="AD902" s="87"/>
      <c r="AE902" s="87"/>
      <c r="AF902" s="87"/>
      <c r="AG902" s="2"/>
      <c r="AH902" s="2"/>
    </row>
    <row r="903" spans="2:34">
      <c r="B903" s="87"/>
      <c r="C903" s="185"/>
      <c r="D903" s="87"/>
      <c r="E903" s="185"/>
      <c r="AC903" s="87"/>
      <c r="AD903" s="87"/>
      <c r="AE903" s="87"/>
      <c r="AF903" s="87"/>
      <c r="AG903" s="2"/>
      <c r="AH903" s="2"/>
    </row>
    <row r="904" spans="2:34">
      <c r="B904" s="87"/>
      <c r="C904" s="185"/>
      <c r="D904" s="87"/>
      <c r="E904" s="185"/>
      <c r="AC904" s="87"/>
      <c r="AD904" s="87"/>
      <c r="AE904" s="87"/>
      <c r="AF904" s="87"/>
      <c r="AG904" s="2"/>
      <c r="AH904" s="2"/>
    </row>
    <row r="905" spans="2:34">
      <c r="B905" s="87"/>
      <c r="C905" s="185"/>
      <c r="D905" s="87"/>
      <c r="E905" s="185"/>
      <c r="AC905" s="87"/>
      <c r="AD905" s="87"/>
      <c r="AE905" s="87"/>
      <c r="AF905" s="87"/>
      <c r="AG905" s="2"/>
      <c r="AH905" s="2"/>
    </row>
    <row r="906" spans="2:34">
      <c r="B906" s="87"/>
      <c r="C906" s="185"/>
      <c r="D906" s="87"/>
      <c r="E906" s="185"/>
      <c r="AC906" s="87"/>
      <c r="AD906" s="87"/>
      <c r="AE906" s="87"/>
      <c r="AF906" s="87"/>
      <c r="AG906" s="2"/>
      <c r="AH906" s="2"/>
    </row>
    <row r="907" spans="2:34">
      <c r="B907" s="87"/>
      <c r="C907" s="185"/>
      <c r="D907" s="87"/>
      <c r="E907" s="185"/>
      <c r="AC907" s="87"/>
      <c r="AD907" s="87"/>
      <c r="AE907" s="87"/>
      <c r="AF907" s="87"/>
      <c r="AG907" s="2"/>
      <c r="AH907" s="2"/>
    </row>
    <row r="908" spans="2:34">
      <c r="B908" s="87"/>
      <c r="C908" s="185"/>
      <c r="D908" s="87"/>
      <c r="E908" s="185"/>
      <c r="AC908" s="87"/>
      <c r="AD908" s="87"/>
      <c r="AE908" s="87"/>
      <c r="AF908" s="87"/>
      <c r="AG908" s="2"/>
      <c r="AH908" s="2"/>
    </row>
    <row r="909" spans="2:34">
      <c r="B909" s="87"/>
      <c r="C909" s="185"/>
      <c r="D909" s="87"/>
      <c r="E909" s="185"/>
      <c r="AC909" s="87"/>
      <c r="AD909" s="87"/>
      <c r="AE909" s="87"/>
      <c r="AF909" s="87"/>
      <c r="AG909" s="2"/>
      <c r="AH909" s="2"/>
    </row>
    <row r="910" spans="2:34">
      <c r="B910" s="87"/>
      <c r="C910" s="185"/>
      <c r="D910" s="87"/>
      <c r="E910" s="185"/>
      <c r="AC910" s="87"/>
      <c r="AD910" s="87"/>
      <c r="AE910" s="87"/>
      <c r="AF910" s="87"/>
      <c r="AG910" s="2"/>
      <c r="AH910" s="2"/>
    </row>
    <row r="911" spans="2:34">
      <c r="B911" s="87"/>
      <c r="C911" s="185"/>
      <c r="D911" s="87"/>
      <c r="E911" s="185"/>
      <c r="AC911" s="87"/>
      <c r="AD911" s="87"/>
      <c r="AE911" s="87"/>
      <c r="AF911" s="87"/>
      <c r="AG911" s="2"/>
      <c r="AH911" s="2"/>
    </row>
    <row r="912" spans="2:34">
      <c r="B912" s="87"/>
      <c r="C912" s="185"/>
      <c r="D912" s="87"/>
      <c r="E912" s="185"/>
      <c r="AC912" s="87"/>
      <c r="AD912" s="87"/>
      <c r="AE912" s="87"/>
      <c r="AF912" s="87"/>
      <c r="AG912" s="2"/>
      <c r="AH912" s="2"/>
    </row>
    <row r="913" spans="2:34">
      <c r="B913" s="87"/>
      <c r="C913" s="185"/>
      <c r="D913" s="87"/>
      <c r="E913" s="185"/>
      <c r="AC913" s="87"/>
      <c r="AD913" s="87"/>
      <c r="AE913" s="87"/>
      <c r="AF913" s="87"/>
      <c r="AG913" s="2"/>
      <c r="AH913" s="2"/>
    </row>
    <row r="914" spans="2:34">
      <c r="B914" s="87"/>
      <c r="C914" s="185"/>
      <c r="D914" s="87"/>
      <c r="E914" s="185"/>
      <c r="AC914" s="87"/>
      <c r="AD914" s="87"/>
      <c r="AE914" s="87"/>
      <c r="AF914" s="87"/>
      <c r="AG914" s="2"/>
      <c r="AH914" s="2"/>
    </row>
    <row r="915" spans="2:34">
      <c r="B915" s="87"/>
      <c r="C915" s="185"/>
      <c r="D915" s="87"/>
      <c r="E915" s="185"/>
      <c r="AC915" s="87"/>
      <c r="AD915" s="87"/>
      <c r="AE915" s="87"/>
      <c r="AF915" s="87"/>
      <c r="AG915" s="2"/>
      <c r="AH915" s="2"/>
    </row>
    <row r="916" spans="2:34">
      <c r="B916" s="87"/>
      <c r="C916" s="185"/>
      <c r="D916" s="87"/>
      <c r="E916" s="185"/>
      <c r="AC916" s="87"/>
      <c r="AD916" s="87"/>
      <c r="AE916" s="87"/>
      <c r="AF916" s="87"/>
      <c r="AG916" s="2"/>
      <c r="AH916" s="2"/>
    </row>
    <row r="917" spans="2:34">
      <c r="B917" s="87"/>
      <c r="C917" s="185"/>
      <c r="D917" s="87"/>
      <c r="E917" s="185"/>
      <c r="AC917" s="87"/>
      <c r="AD917" s="87"/>
      <c r="AE917" s="87"/>
      <c r="AF917" s="87"/>
      <c r="AG917" s="2"/>
      <c r="AH917" s="2"/>
    </row>
    <row r="918" spans="2:34">
      <c r="B918" s="87"/>
      <c r="C918" s="185"/>
      <c r="D918" s="87"/>
      <c r="E918" s="185"/>
      <c r="AC918" s="87"/>
      <c r="AD918" s="87"/>
      <c r="AE918" s="87"/>
      <c r="AF918" s="87"/>
      <c r="AG918" s="2"/>
      <c r="AH918" s="2"/>
    </row>
    <row r="919" spans="2:34">
      <c r="B919" s="87"/>
      <c r="C919" s="185"/>
      <c r="D919" s="87"/>
      <c r="E919" s="185"/>
      <c r="AC919" s="87"/>
      <c r="AD919" s="87"/>
      <c r="AE919" s="87"/>
      <c r="AF919" s="87"/>
      <c r="AG919" s="2"/>
      <c r="AH919" s="2"/>
    </row>
    <row r="920" spans="2:34">
      <c r="B920" s="87"/>
      <c r="C920" s="185"/>
      <c r="D920" s="87"/>
      <c r="E920" s="185"/>
      <c r="AC920" s="87"/>
      <c r="AD920" s="87"/>
      <c r="AE920" s="87"/>
      <c r="AF920" s="87"/>
      <c r="AG920" s="2"/>
      <c r="AH920" s="2"/>
    </row>
    <row r="921" spans="2:34">
      <c r="B921" s="87"/>
      <c r="C921" s="185"/>
      <c r="D921" s="87"/>
      <c r="E921" s="185"/>
      <c r="AC921" s="87"/>
      <c r="AD921" s="87"/>
      <c r="AE921" s="87"/>
      <c r="AF921" s="87"/>
      <c r="AG921" s="2"/>
      <c r="AH921" s="2"/>
    </row>
    <row r="922" spans="2:34">
      <c r="B922" s="87"/>
      <c r="C922" s="185"/>
      <c r="D922" s="87"/>
      <c r="E922" s="185"/>
      <c r="AC922" s="87"/>
      <c r="AD922" s="87"/>
      <c r="AE922" s="87"/>
      <c r="AF922" s="87"/>
      <c r="AG922" s="2"/>
      <c r="AH922" s="2"/>
    </row>
    <row r="923" spans="2:34">
      <c r="B923" s="87"/>
      <c r="C923" s="185"/>
      <c r="D923" s="87"/>
      <c r="E923" s="185"/>
      <c r="AC923" s="87"/>
      <c r="AD923" s="87"/>
      <c r="AE923" s="87"/>
      <c r="AF923" s="87"/>
      <c r="AG923" s="2"/>
      <c r="AH923" s="2"/>
    </row>
    <row r="924" spans="2:34">
      <c r="B924" s="87"/>
      <c r="C924" s="185"/>
      <c r="D924" s="87"/>
      <c r="E924" s="185"/>
      <c r="AC924" s="87"/>
      <c r="AD924" s="87"/>
      <c r="AE924" s="87"/>
      <c r="AF924" s="87"/>
      <c r="AG924" s="2"/>
      <c r="AH924" s="2"/>
    </row>
    <row r="925" spans="2:34">
      <c r="B925" s="87"/>
      <c r="C925" s="185"/>
      <c r="D925" s="87"/>
      <c r="E925" s="185"/>
      <c r="AC925" s="87"/>
      <c r="AD925" s="87"/>
      <c r="AE925" s="87"/>
      <c r="AF925" s="87"/>
      <c r="AG925" s="2"/>
      <c r="AH925" s="2"/>
    </row>
    <row r="926" spans="2:34">
      <c r="B926" s="87"/>
      <c r="C926" s="185"/>
      <c r="D926" s="87"/>
      <c r="E926" s="185"/>
      <c r="AC926" s="87"/>
      <c r="AD926" s="87"/>
      <c r="AE926" s="87"/>
      <c r="AF926" s="87"/>
      <c r="AG926" s="2"/>
      <c r="AH926" s="2"/>
    </row>
    <row r="927" spans="2:34">
      <c r="B927" s="87"/>
      <c r="C927" s="185"/>
      <c r="D927" s="87"/>
      <c r="E927" s="185"/>
      <c r="AC927" s="87"/>
      <c r="AD927" s="87"/>
      <c r="AE927" s="87"/>
      <c r="AF927" s="87"/>
      <c r="AG927" s="2"/>
      <c r="AH927" s="2"/>
    </row>
    <row r="928" spans="2:34">
      <c r="B928" s="87"/>
      <c r="C928" s="185"/>
      <c r="D928" s="87"/>
      <c r="E928" s="185"/>
      <c r="AC928" s="87"/>
      <c r="AD928" s="87"/>
      <c r="AE928" s="87"/>
      <c r="AF928" s="87"/>
      <c r="AG928" s="2"/>
      <c r="AH928" s="2"/>
    </row>
    <row r="929" spans="2:34">
      <c r="B929" s="87"/>
      <c r="C929" s="185"/>
      <c r="D929" s="87"/>
      <c r="E929" s="185"/>
      <c r="AC929" s="87"/>
      <c r="AD929" s="87"/>
      <c r="AE929" s="87"/>
      <c r="AF929" s="87"/>
      <c r="AG929" s="2"/>
      <c r="AH929" s="2"/>
    </row>
    <row r="930" spans="2:34">
      <c r="B930" s="87"/>
      <c r="C930" s="185"/>
      <c r="D930" s="87"/>
      <c r="E930" s="185"/>
      <c r="AC930" s="87"/>
      <c r="AD930" s="87"/>
      <c r="AE930" s="87"/>
      <c r="AF930" s="87"/>
      <c r="AG930" s="2"/>
      <c r="AH930" s="2"/>
    </row>
    <row r="931" spans="2:34">
      <c r="B931" s="87"/>
      <c r="C931" s="185"/>
      <c r="D931" s="87"/>
      <c r="E931" s="185"/>
      <c r="AC931" s="87"/>
      <c r="AD931" s="87"/>
      <c r="AE931" s="87"/>
      <c r="AF931" s="87"/>
      <c r="AG931" s="2"/>
      <c r="AH931" s="2"/>
    </row>
    <row r="932" spans="2:34">
      <c r="B932" s="87"/>
      <c r="C932" s="185"/>
      <c r="D932" s="87"/>
      <c r="E932" s="185"/>
      <c r="AC932" s="87"/>
      <c r="AD932" s="87"/>
      <c r="AE932" s="87"/>
      <c r="AF932" s="87"/>
      <c r="AG932" s="2"/>
      <c r="AH932" s="2"/>
    </row>
    <row r="933" spans="2:34">
      <c r="B933" s="87"/>
      <c r="C933" s="185"/>
      <c r="D933" s="87"/>
      <c r="E933" s="185"/>
      <c r="AC933" s="87"/>
      <c r="AD933" s="87"/>
      <c r="AE933" s="87"/>
      <c r="AF933" s="87"/>
      <c r="AG933" s="2"/>
      <c r="AH933" s="2"/>
    </row>
    <row r="934" spans="2:34">
      <c r="B934" s="87"/>
      <c r="C934" s="185"/>
      <c r="D934" s="87"/>
      <c r="E934" s="185"/>
      <c r="AC934" s="87"/>
      <c r="AD934" s="87"/>
      <c r="AE934" s="87"/>
      <c r="AF934" s="87"/>
      <c r="AG934" s="2"/>
      <c r="AH934" s="2"/>
    </row>
    <row r="935" spans="2:34">
      <c r="B935" s="87"/>
      <c r="C935" s="185"/>
      <c r="D935" s="87"/>
      <c r="E935" s="185"/>
      <c r="AC935" s="87"/>
      <c r="AD935" s="87"/>
      <c r="AE935" s="87"/>
      <c r="AF935" s="87"/>
      <c r="AG935" s="2"/>
      <c r="AH935" s="2"/>
    </row>
    <row r="936" spans="2:34">
      <c r="B936" s="87"/>
      <c r="C936" s="185"/>
      <c r="D936" s="87"/>
      <c r="E936" s="185"/>
      <c r="AC936" s="87"/>
      <c r="AD936" s="87"/>
      <c r="AE936" s="87"/>
      <c r="AF936" s="87"/>
      <c r="AG936" s="2"/>
      <c r="AH936" s="2"/>
    </row>
    <row r="937" spans="2:34">
      <c r="B937" s="87"/>
      <c r="C937" s="185"/>
      <c r="D937" s="87"/>
      <c r="E937" s="185"/>
      <c r="AC937" s="87"/>
      <c r="AD937" s="87"/>
      <c r="AE937" s="87"/>
      <c r="AF937" s="87"/>
      <c r="AG937" s="2"/>
      <c r="AH937" s="2"/>
    </row>
    <row r="938" spans="2:34">
      <c r="B938" s="87"/>
      <c r="C938" s="185"/>
      <c r="D938" s="87"/>
      <c r="E938" s="185"/>
      <c r="AC938" s="87"/>
      <c r="AD938" s="87"/>
      <c r="AE938" s="87"/>
      <c r="AF938" s="87"/>
      <c r="AG938" s="2"/>
      <c r="AH938" s="2"/>
    </row>
    <row r="939" spans="2:34">
      <c r="B939" s="87"/>
      <c r="C939" s="185"/>
      <c r="D939" s="87"/>
      <c r="E939" s="185"/>
      <c r="AC939" s="87"/>
      <c r="AD939" s="87"/>
      <c r="AE939" s="87"/>
      <c r="AF939" s="87"/>
      <c r="AG939" s="2"/>
      <c r="AH939" s="2"/>
    </row>
    <row r="940" spans="2:34">
      <c r="B940" s="87"/>
      <c r="C940" s="185"/>
      <c r="D940" s="87"/>
      <c r="E940" s="185"/>
      <c r="AC940" s="87"/>
      <c r="AD940" s="87"/>
      <c r="AE940" s="87"/>
      <c r="AF940" s="87"/>
      <c r="AG940" s="2"/>
      <c r="AH940" s="2"/>
    </row>
    <row r="941" spans="2:34">
      <c r="B941" s="87"/>
      <c r="C941" s="185"/>
      <c r="D941" s="87"/>
      <c r="E941" s="185"/>
      <c r="AC941" s="87"/>
      <c r="AD941" s="87"/>
      <c r="AE941" s="87"/>
      <c r="AF941" s="87"/>
      <c r="AG941" s="2"/>
      <c r="AH941" s="2"/>
    </row>
    <row r="942" spans="2:34">
      <c r="B942" s="87"/>
      <c r="C942" s="185"/>
      <c r="D942" s="87"/>
      <c r="E942" s="185"/>
      <c r="AC942" s="87"/>
      <c r="AD942" s="87"/>
      <c r="AE942" s="87"/>
      <c r="AF942" s="87"/>
      <c r="AG942" s="2"/>
      <c r="AH942" s="2"/>
    </row>
    <row r="943" spans="2:34">
      <c r="B943" s="87"/>
      <c r="C943" s="185"/>
      <c r="D943" s="87"/>
      <c r="E943" s="185"/>
      <c r="AC943" s="87"/>
      <c r="AD943" s="87"/>
      <c r="AE943" s="87"/>
      <c r="AF943" s="87"/>
      <c r="AG943" s="2"/>
      <c r="AH943" s="2"/>
    </row>
    <row r="944" spans="2:34">
      <c r="B944" s="87"/>
      <c r="C944" s="185"/>
      <c r="D944" s="87"/>
      <c r="E944" s="185"/>
      <c r="AC944" s="87"/>
      <c r="AD944" s="87"/>
      <c r="AE944" s="87"/>
      <c r="AF944" s="87"/>
      <c r="AG944" s="2"/>
      <c r="AH944" s="2"/>
    </row>
    <row r="945" spans="2:34">
      <c r="B945" s="87"/>
      <c r="C945" s="185"/>
      <c r="D945" s="87"/>
      <c r="E945" s="185"/>
      <c r="AC945" s="87"/>
      <c r="AD945" s="87"/>
      <c r="AE945" s="87"/>
      <c r="AF945" s="87"/>
      <c r="AG945" s="2"/>
      <c r="AH945" s="2"/>
    </row>
    <row r="946" spans="2:34">
      <c r="B946" s="87"/>
      <c r="C946" s="185"/>
      <c r="D946" s="87"/>
      <c r="E946" s="185"/>
      <c r="AC946" s="87"/>
      <c r="AD946" s="87"/>
      <c r="AE946" s="87"/>
      <c r="AF946" s="87"/>
      <c r="AG946" s="2"/>
      <c r="AH946" s="2"/>
    </row>
    <row r="947" spans="2:34">
      <c r="B947" s="87"/>
      <c r="C947" s="185"/>
      <c r="D947" s="87"/>
      <c r="E947" s="185"/>
      <c r="AC947" s="87"/>
      <c r="AD947" s="87"/>
      <c r="AE947" s="87"/>
      <c r="AF947" s="87"/>
      <c r="AG947" s="2"/>
      <c r="AH947" s="2"/>
    </row>
    <row r="948" spans="2:34">
      <c r="B948" s="87"/>
      <c r="C948" s="185"/>
      <c r="D948" s="87"/>
      <c r="E948" s="185"/>
      <c r="AC948" s="87"/>
      <c r="AD948" s="87"/>
      <c r="AE948" s="87"/>
      <c r="AF948" s="87"/>
      <c r="AG948" s="2"/>
      <c r="AH948" s="2"/>
    </row>
    <row r="949" spans="2:34">
      <c r="B949" s="87"/>
      <c r="C949" s="185"/>
      <c r="D949" s="87"/>
      <c r="E949" s="185"/>
      <c r="AC949" s="87"/>
      <c r="AD949" s="87"/>
      <c r="AE949" s="87"/>
      <c r="AF949" s="87"/>
      <c r="AG949" s="2"/>
      <c r="AH949" s="2"/>
    </row>
    <row r="950" spans="2:34">
      <c r="B950" s="87"/>
      <c r="C950" s="185"/>
      <c r="D950" s="87"/>
      <c r="E950" s="185"/>
      <c r="AC950" s="87"/>
      <c r="AD950" s="87"/>
      <c r="AE950" s="87"/>
      <c r="AF950" s="87"/>
      <c r="AG950" s="2"/>
      <c r="AH950" s="2"/>
    </row>
    <row r="951" spans="2:34">
      <c r="B951" s="87"/>
      <c r="C951" s="185"/>
      <c r="D951" s="87"/>
      <c r="E951" s="185"/>
      <c r="AC951" s="87"/>
      <c r="AD951" s="87"/>
      <c r="AE951" s="87"/>
      <c r="AF951" s="87"/>
      <c r="AG951" s="2"/>
      <c r="AH951" s="2"/>
    </row>
    <row r="952" spans="2:34">
      <c r="B952" s="87"/>
      <c r="C952" s="185"/>
      <c r="D952" s="87"/>
      <c r="E952" s="185"/>
      <c r="AC952" s="87"/>
      <c r="AD952" s="87"/>
      <c r="AE952" s="87"/>
      <c r="AF952" s="87"/>
      <c r="AG952" s="2"/>
      <c r="AH952" s="2"/>
    </row>
    <row r="953" spans="2:34">
      <c r="B953" s="87"/>
      <c r="C953" s="185"/>
      <c r="D953" s="87"/>
      <c r="E953" s="185"/>
      <c r="AC953" s="87"/>
      <c r="AD953" s="87"/>
      <c r="AE953" s="87"/>
      <c r="AF953" s="87"/>
      <c r="AG953" s="2"/>
      <c r="AH953" s="2"/>
    </row>
    <row r="954" spans="2:34">
      <c r="B954" s="87"/>
      <c r="C954" s="185"/>
      <c r="D954" s="87"/>
      <c r="E954" s="185"/>
      <c r="AC954" s="87"/>
      <c r="AD954" s="87"/>
      <c r="AE954" s="87"/>
      <c r="AF954" s="87"/>
      <c r="AG954" s="2"/>
      <c r="AH954" s="2"/>
    </row>
    <row r="955" spans="2:34">
      <c r="B955" s="87"/>
      <c r="C955" s="185"/>
      <c r="D955" s="87"/>
      <c r="E955" s="185"/>
      <c r="AC955" s="87"/>
      <c r="AD955" s="87"/>
      <c r="AE955" s="87"/>
      <c r="AF955" s="87"/>
      <c r="AG955" s="2"/>
      <c r="AH955" s="2"/>
    </row>
    <row r="956" spans="2:34">
      <c r="B956" s="87"/>
      <c r="C956" s="185"/>
      <c r="D956" s="87"/>
      <c r="E956" s="185"/>
      <c r="AC956" s="87"/>
      <c r="AD956" s="87"/>
      <c r="AE956" s="87"/>
      <c r="AF956" s="87"/>
      <c r="AG956" s="2"/>
      <c r="AH956" s="2"/>
    </row>
    <row r="957" spans="2:34">
      <c r="B957" s="87"/>
      <c r="C957" s="185"/>
      <c r="D957" s="87"/>
      <c r="E957" s="185"/>
      <c r="AC957" s="87"/>
      <c r="AD957" s="87"/>
      <c r="AE957" s="87"/>
      <c r="AF957" s="87"/>
      <c r="AG957" s="2"/>
      <c r="AH957" s="2"/>
    </row>
    <row r="958" spans="2:34">
      <c r="B958" s="87"/>
      <c r="C958" s="185"/>
      <c r="D958" s="87"/>
      <c r="E958" s="185"/>
      <c r="AC958" s="87"/>
      <c r="AD958" s="87"/>
      <c r="AE958" s="87"/>
      <c r="AF958" s="87"/>
      <c r="AG958" s="2"/>
      <c r="AH958" s="2"/>
    </row>
    <row r="959" spans="2:34">
      <c r="B959" s="87"/>
      <c r="C959" s="185"/>
      <c r="D959" s="87"/>
      <c r="E959" s="185"/>
      <c r="AC959" s="87"/>
      <c r="AD959" s="87"/>
      <c r="AE959" s="87"/>
      <c r="AF959" s="87"/>
      <c r="AG959" s="2"/>
      <c r="AH959" s="2"/>
    </row>
    <row r="960" spans="2:34">
      <c r="B960" s="87"/>
      <c r="C960" s="185"/>
      <c r="D960" s="87"/>
      <c r="E960" s="185"/>
      <c r="AC960" s="87"/>
      <c r="AD960" s="87"/>
      <c r="AE960" s="87"/>
      <c r="AF960" s="87"/>
      <c r="AG960" s="2"/>
      <c r="AH960" s="2"/>
    </row>
    <row r="961" spans="2:34">
      <c r="B961" s="87"/>
      <c r="C961" s="185"/>
      <c r="D961" s="87"/>
      <c r="E961" s="185"/>
      <c r="AC961" s="87"/>
      <c r="AD961" s="87"/>
      <c r="AE961" s="87"/>
      <c r="AF961" s="87"/>
      <c r="AG961" s="2"/>
      <c r="AH961" s="2"/>
    </row>
    <row r="962" spans="2:34">
      <c r="B962" s="87"/>
      <c r="C962" s="185"/>
      <c r="D962" s="87"/>
      <c r="E962" s="185"/>
      <c r="AC962" s="87"/>
      <c r="AD962" s="87"/>
      <c r="AE962" s="87"/>
      <c r="AF962" s="87"/>
      <c r="AG962" s="2"/>
      <c r="AH962" s="2"/>
    </row>
    <row r="963" spans="2:34">
      <c r="B963" s="87"/>
      <c r="C963" s="185"/>
      <c r="D963" s="87"/>
      <c r="E963" s="185"/>
      <c r="AC963" s="87"/>
      <c r="AD963" s="87"/>
      <c r="AE963" s="87"/>
      <c r="AF963" s="87"/>
      <c r="AG963" s="2"/>
      <c r="AH963" s="2"/>
    </row>
    <row r="964" spans="2:34">
      <c r="B964" s="87"/>
      <c r="C964" s="185"/>
      <c r="D964" s="87"/>
      <c r="E964" s="185"/>
      <c r="AC964" s="87"/>
      <c r="AD964" s="87"/>
      <c r="AE964" s="87"/>
      <c r="AF964" s="87"/>
      <c r="AG964" s="2"/>
      <c r="AH964" s="2"/>
    </row>
    <row r="965" spans="2:34">
      <c r="B965" s="87"/>
      <c r="C965" s="185"/>
      <c r="D965" s="87"/>
      <c r="E965" s="185"/>
      <c r="AC965" s="87"/>
      <c r="AD965" s="87"/>
      <c r="AE965" s="87"/>
      <c r="AF965" s="87"/>
      <c r="AG965" s="2"/>
      <c r="AH965" s="2"/>
    </row>
    <row r="966" spans="2:34">
      <c r="B966" s="87"/>
      <c r="C966" s="185"/>
      <c r="D966" s="87"/>
      <c r="E966" s="185"/>
      <c r="AC966" s="87"/>
      <c r="AD966" s="87"/>
      <c r="AE966" s="87"/>
      <c r="AF966" s="87"/>
      <c r="AG966" s="2"/>
      <c r="AH966" s="2"/>
    </row>
    <row r="967" spans="2:34">
      <c r="B967" s="87"/>
      <c r="C967" s="185"/>
      <c r="D967" s="87"/>
      <c r="E967" s="185"/>
      <c r="AC967" s="87"/>
      <c r="AD967" s="87"/>
      <c r="AE967" s="87"/>
      <c r="AF967" s="87"/>
      <c r="AG967" s="2"/>
      <c r="AH967" s="2"/>
    </row>
    <row r="968" spans="2:34">
      <c r="B968" s="87"/>
      <c r="C968" s="185"/>
      <c r="D968" s="87"/>
      <c r="E968" s="185"/>
      <c r="AC968" s="87"/>
      <c r="AD968" s="87"/>
      <c r="AE968" s="87"/>
      <c r="AF968" s="87"/>
      <c r="AG968" s="2"/>
      <c r="AH968" s="2"/>
    </row>
    <row r="969" spans="2:34">
      <c r="B969" s="87"/>
      <c r="C969" s="185"/>
      <c r="D969" s="87"/>
      <c r="E969" s="185"/>
      <c r="AC969" s="87"/>
      <c r="AD969" s="87"/>
      <c r="AE969" s="87"/>
      <c r="AF969" s="87"/>
      <c r="AG969" s="2"/>
      <c r="AH969" s="2"/>
    </row>
    <row r="970" spans="2:34">
      <c r="B970" s="87"/>
      <c r="C970" s="185"/>
      <c r="D970" s="87"/>
      <c r="E970" s="185"/>
      <c r="AC970" s="87"/>
      <c r="AD970" s="87"/>
      <c r="AE970" s="87"/>
      <c r="AF970" s="87"/>
      <c r="AG970" s="2"/>
      <c r="AH970" s="2"/>
    </row>
    <row r="971" spans="2:34">
      <c r="B971" s="87"/>
      <c r="C971" s="185"/>
      <c r="D971" s="87"/>
      <c r="E971" s="185"/>
      <c r="AC971" s="87"/>
      <c r="AD971" s="87"/>
      <c r="AE971" s="87"/>
      <c r="AF971" s="87"/>
      <c r="AG971" s="2"/>
      <c r="AH971" s="2"/>
    </row>
    <row r="972" spans="2:34">
      <c r="B972" s="87"/>
      <c r="C972" s="185"/>
      <c r="D972" s="87"/>
      <c r="E972" s="185"/>
      <c r="AC972" s="87"/>
      <c r="AD972" s="87"/>
      <c r="AE972" s="87"/>
      <c r="AF972" s="87"/>
      <c r="AG972" s="2"/>
      <c r="AH972" s="2"/>
    </row>
    <row r="973" spans="2:34">
      <c r="B973" s="87"/>
      <c r="C973" s="185"/>
      <c r="D973" s="87"/>
      <c r="E973" s="185"/>
      <c r="AC973" s="87"/>
      <c r="AD973" s="87"/>
      <c r="AE973" s="87"/>
      <c r="AF973" s="87"/>
      <c r="AG973" s="2"/>
      <c r="AH973" s="2"/>
    </row>
    <row r="974" spans="2:34">
      <c r="B974" s="87"/>
      <c r="C974" s="185"/>
      <c r="D974" s="87"/>
      <c r="E974" s="185"/>
      <c r="AC974" s="87"/>
      <c r="AD974" s="87"/>
      <c r="AE974" s="87"/>
      <c r="AF974" s="87"/>
      <c r="AG974" s="2"/>
      <c r="AH974" s="2"/>
    </row>
    <row r="975" spans="2:34">
      <c r="B975" s="87"/>
      <c r="C975" s="185"/>
      <c r="D975" s="87"/>
      <c r="E975" s="185"/>
      <c r="AC975" s="87"/>
      <c r="AD975" s="87"/>
      <c r="AE975" s="87"/>
      <c r="AF975" s="87"/>
      <c r="AG975" s="2"/>
      <c r="AH975" s="2"/>
    </row>
    <row r="976" spans="2:34">
      <c r="B976" s="87"/>
      <c r="C976" s="185"/>
      <c r="D976" s="87"/>
      <c r="E976" s="185"/>
      <c r="AC976" s="87"/>
      <c r="AD976" s="87"/>
      <c r="AE976" s="87"/>
      <c r="AF976" s="87"/>
      <c r="AG976" s="2"/>
      <c r="AH976" s="2"/>
    </row>
    <row r="977" spans="2:34">
      <c r="B977" s="87"/>
      <c r="C977" s="185"/>
      <c r="D977" s="87"/>
      <c r="E977" s="185"/>
      <c r="AC977" s="87"/>
      <c r="AD977" s="87"/>
      <c r="AE977" s="87"/>
      <c r="AF977" s="87"/>
      <c r="AG977" s="2"/>
      <c r="AH977" s="2"/>
    </row>
    <row r="978" spans="2:34">
      <c r="B978" s="87"/>
      <c r="C978" s="185"/>
      <c r="D978" s="87"/>
      <c r="E978" s="185"/>
      <c r="AC978" s="87"/>
      <c r="AD978" s="87"/>
      <c r="AE978" s="87"/>
      <c r="AF978" s="87"/>
      <c r="AG978" s="2"/>
      <c r="AH978" s="2"/>
    </row>
    <row r="979" spans="2:34">
      <c r="B979" s="87"/>
      <c r="C979" s="185"/>
      <c r="D979" s="87"/>
      <c r="E979" s="185"/>
      <c r="AC979" s="87"/>
      <c r="AD979" s="87"/>
      <c r="AE979" s="87"/>
      <c r="AF979" s="87"/>
      <c r="AG979" s="2"/>
      <c r="AH979" s="2"/>
    </row>
    <row r="980" spans="2:34">
      <c r="B980" s="87"/>
      <c r="C980" s="185"/>
      <c r="D980" s="87"/>
      <c r="E980" s="185"/>
      <c r="AC980" s="87"/>
      <c r="AD980" s="87"/>
      <c r="AE980" s="87"/>
      <c r="AF980" s="87"/>
      <c r="AG980" s="2"/>
      <c r="AH980" s="2"/>
    </row>
    <row r="981" spans="2:34">
      <c r="B981" s="87"/>
      <c r="C981" s="185"/>
      <c r="D981" s="87"/>
      <c r="E981" s="185"/>
      <c r="AC981" s="87"/>
      <c r="AD981" s="87"/>
      <c r="AE981" s="87"/>
      <c r="AF981" s="87"/>
      <c r="AG981" s="2"/>
      <c r="AH981" s="2"/>
    </row>
    <row r="982" spans="2:34">
      <c r="B982" s="87"/>
      <c r="C982" s="185"/>
      <c r="D982" s="87"/>
      <c r="E982" s="185"/>
      <c r="AC982" s="87"/>
      <c r="AD982" s="87"/>
      <c r="AE982" s="87"/>
      <c r="AF982" s="87"/>
      <c r="AG982" s="2"/>
      <c r="AH982" s="2"/>
    </row>
    <row r="983" spans="2:34">
      <c r="B983" s="87"/>
      <c r="C983" s="185"/>
      <c r="D983" s="87"/>
      <c r="E983" s="185"/>
      <c r="AC983" s="87"/>
      <c r="AD983" s="87"/>
      <c r="AE983" s="87"/>
      <c r="AF983" s="87"/>
      <c r="AG983" s="2"/>
      <c r="AH983" s="2"/>
    </row>
    <row r="984" spans="2:34">
      <c r="B984" s="87"/>
      <c r="C984" s="185"/>
      <c r="D984" s="87"/>
      <c r="E984" s="185"/>
      <c r="AC984" s="87"/>
      <c r="AD984" s="87"/>
      <c r="AE984" s="87"/>
      <c r="AF984" s="87"/>
      <c r="AG984" s="2"/>
      <c r="AH984" s="2"/>
    </row>
    <row r="985" spans="2:34">
      <c r="B985" s="87"/>
      <c r="C985" s="185"/>
      <c r="D985" s="87"/>
      <c r="E985" s="185"/>
      <c r="AC985" s="87"/>
      <c r="AD985" s="87"/>
      <c r="AE985" s="87"/>
      <c r="AF985" s="87"/>
      <c r="AG985" s="2"/>
      <c r="AH985" s="2"/>
    </row>
    <row r="986" spans="2:34">
      <c r="B986" s="87"/>
      <c r="C986" s="185"/>
      <c r="D986" s="87"/>
      <c r="E986" s="185"/>
      <c r="AC986" s="87"/>
      <c r="AD986" s="87"/>
      <c r="AE986" s="87"/>
      <c r="AF986" s="87"/>
      <c r="AG986" s="2"/>
      <c r="AH986" s="2"/>
    </row>
    <row r="987" spans="2:34">
      <c r="B987" s="87"/>
      <c r="C987" s="185"/>
      <c r="D987" s="87"/>
      <c r="E987" s="185"/>
      <c r="AC987" s="87"/>
      <c r="AD987" s="87"/>
      <c r="AE987" s="87"/>
      <c r="AF987" s="87"/>
      <c r="AG987" s="2"/>
      <c r="AH987" s="2"/>
    </row>
    <row r="988" spans="2:34">
      <c r="B988" s="87"/>
      <c r="C988" s="185"/>
      <c r="D988" s="87"/>
      <c r="E988" s="185"/>
      <c r="AC988" s="87"/>
      <c r="AD988" s="87"/>
      <c r="AE988" s="87"/>
      <c r="AF988" s="87"/>
      <c r="AG988" s="2"/>
      <c r="AH988" s="2"/>
    </row>
    <row r="989" spans="2:34">
      <c r="B989" s="87"/>
      <c r="C989" s="185"/>
      <c r="D989" s="87"/>
      <c r="E989" s="185"/>
      <c r="AC989" s="87"/>
      <c r="AD989" s="87"/>
      <c r="AE989" s="87"/>
      <c r="AF989" s="87"/>
      <c r="AG989" s="2"/>
      <c r="AH989" s="2"/>
    </row>
    <row r="990" spans="2:34">
      <c r="B990" s="87"/>
      <c r="C990" s="185"/>
      <c r="D990" s="87"/>
      <c r="E990" s="185"/>
      <c r="AC990" s="87"/>
      <c r="AD990" s="87"/>
      <c r="AE990" s="87"/>
      <c r="AF990" s="87"/>
      <c r="AG990" s="2"/>
      <c r="AH990" s="2"/>
    </row>
    <row r="991" spans="2:34">
      <c r="B991" s="87"/>
      <c r="C991" s="185"/>
      <c r="D991" s="87"/>
      <c r="E991" s="185"/>
      <c r="AC991" s="87"/>
      <c r="AD991" s="87"/>
      <c r="AE991" s="87"/>
      <c r="AF991" s="87"/>
      <c r="AG991" s="2"/>
      <c r="AH991" s="2"/>
    </row>
    <row r="992" spans="2:34">
      <c r="B992" s="87"/>
      <c r="C992" s="185"/>
      <c r="D992" s="87"/>
      <c r="E992" s="185"/>
      <c r="AC992" s="87"/>
      <c r="AD992" s="87"/>
      <c r="AE992" s="87"/>
      <c r="AF992" s="87"/>
      <c r="AG992" s="2"/>
      <c r="AH992" s="2"/>
    </row>
    <row r="993" spans="2:34">
      <c r="B993" s="87"/>
      <c r="C993" s="185"/>
      <c r="D993" s="87"/>
      <c r="E993" s="185"/>
      <c r="AC993" s="87"/>
      <c r="AD993" s="87"/>
      <c r="AE993" s="87"/>
      <c r="AF993" s="87"/>
      <c r="AG993" s="2"/>
      <c r="AH993" s="2"/>
    </row>
    <row r="994" spans="2:34">
      <c r="B994" s="87"/>
      <c r="C994" s="185"/>
      <c r="D994" s="87"/>
      <c r="E994" s="185"/>
      <c r="AC994" s="87"/>
      <c r="AD994" s="87"/>
      <c r="AE994" s="87"/>
      <c r="AF994" s="87"/>
      <c r="AG994" s="2"/>
      <c r="AH994" s="2"/>
    </row>
    <row r="995" spans="2:34">
      <c r="B995" s="87"/>
      <c r="C995" s="185"/>
      <c r="D995" s="87"/>
      <c r="E995" s="185"/>
      <c r="AC995" s="87"/>
      <c r="AD995" s="87"/>
      <c r="AE995" s="87"/>
      <c r="AF995" s="87"/>
      <c r="AG995" s="2"/>
      <c r="AH995" s="2"/>
    </row>
    <row r="996" spans="2:34">
      <c r="B996" s="87"/>
      <c r="C996" s="185"/>
      <c r="D996" s="87"/>
      <c r="E996" s="185"/>
      <c r="AC996" s="87"/>
      <c r="AD996" s="87"/>
      <c r="AE996" s="87"/>
      <c r="AF996" s="87"/>
      <c r="AG996" s="2"/>
      <c r="AH996" s="2"/>
    </row>
    <row r="997" spans="2:34">
      <c r="B997" s="87"/>
      <c r="C997" s="185"/>
      <c r="D997" s="87"/>
      <c r="E997" s="185"/>
      <c r="AC997" s="87"/>
      <c r="AD997" s="87"/>
      <c r="AE997" s="87"/>
      <c r="AF997" s="87"/>
      <c r="AG997" s="2"/>
      <c r="AH997" s="2"/>
    </row>
    <row r="998" spans="2:34">
      <c r="B998" s="87"/>
      <c r="C998" s="185"/>
      <c r="D998" s="87"/>
      <c r="E998" s="185"/>
      <c r="AC998" s="87"/>
      <c r="AD998" s="87"/>
      <c r="AE998" s="87"/>
      <c r="AF998" s="87"/>
      <c r="AG998" s="2"/>
      <c r="AH998" s="2"/>
    </row>
    <row r="999" spans="2:34">
      <c r="B999" s="87"/>
      <c r="C999" s="185"/>
      <c r="D999" s="87"/>
      <c r="E999" s="185"/>
      <c r="AC999" s="87"/>
      <c r="AD999" s="87"/>
      <c r="AE999" s="87"/>
      <c r="AF999" s="87"/>
      <c r="AG999" s="2"/>
      <c r="AH999" s="2"/>
    </row>
    <row r="1000" spans="2:34">
      <c r="B1000" s="87"/>
      <c r="C1000" s="185"/>
      <c r="D1000" s="87"/>
      <c r="E1000" s="185"/>
      <c r="AC1000" s="87"/>
      <c r="AD1000" s="87"/>
      <c r="AE1000" s="87"/>
      <c r="AF1000" s="87"/>
      <c r="AG1000" s="2"/>
      <c r="AH1000" s="2"/>
    </row>
    <row r="1001" spans="2:34">
      <c r="B1001" s="87"/>
      <c r="C1001" s="185"/>
      <c r="D1001" s="87"/>
      <c r="E1001" s="185"/>
      <c r="AC1001" s="87"/>
      <c r="AD1001" s="87"/>
      <c r="AE1001" s="87"/>
      <c r="AF1001" s="87"/>
      <c r="AG1001" s="2"/>
      <c r="AH1001" s="2"/>
    </row>
    <row r="1002" spans="2:34">
      <c r="B1002" s="87"/>
      <c r="C1002" s="185"/>
      <c r="D1002" s="87"/>
      <c r="E1002" s="185"/>
      <c r="AC1002" s="87"/>
      <c r="AD1002" s="87"/>
      <c r="AE1002" s="87"/>
      <c r="AF1002" s="87"/>
      <c r="AG1002" s="2"/>
      <c r="AH1002" s="2"/>
    </row>
    <row r="1003" spans="2:34">
      <c r="B1003" s="87"/>
      <c r="C1003" s="185"/>
      <c r="D1003" s="87"/>
      <c r="E1003" s="185"/>
      <c r="AC1003" s="87"/>
      <c r="AD1003" s="87"/>
      <c r="AE1003" s="87"/>
      <c r="AF1003" s="87"/>
      <c r="AG1003" s="2"/>
      <c r="AH1003" s="2"/>
    </row>
    <row r="1004" spans="2:34">
      <c r="B1004" s="87"/>
      <c r="C1004" s="185"/>
      <c r="D1004" s="87"/>
      <c r="E1004" s="185"/>
      <c r="AC1004" s="87"/>
      <c r="AD1004" s="87"/>
      <c r="AE1004" s="87"/>
      <c r="AF1004" s="87"/>
      <c r="AG1004" s="2"/>
      <c r="AH1004" s="2"/>
    </row>
    <row r="1005" spans="2:34">
      <c r="B1005" s="87"/>
      <c r="C1005" s="185"/>
      <c r="D1005" s="87"/>
      <c r="E1005" s="185"/>
      <c r="AC1005" s="87"/>
      <c r="AD1005" s="87"/>
      <c r="AE1005" s="87"/>
      <c r="AF1005" s="87"/>
      <c r="AG1005" s="2"/>
      <c r="AH1005" s="2"/>
    </row>
    <row r="1006" spans="2:34">
      <c r="B1006" s="87"/>
      <c r="C1006" s="185"/>
      <c r="D1006" s="87"/>
      <c r="E1006" s="185"/>
      <c r="AC1006" s="87"/>
      <c r="AD1006" s="87"/>
      <c r="AE1006" s="87"/>
      <c r="AF1006" s="87"/>
      <c r="AG1006" s="2"/>
      <c r="AH1006" s="2"/>
    </row>
    <row r="1007" spans="2:34">
      <c r="B1007" s="87"/>
      <c r="C1007" s="185"/>
      <c r="D1007" s="87"/>
      <c r="E1007" s="185"/>
      <c r="AC1007" s="87"/>
      <c r="AD1007" s="87"/>
      <c r="AE1007" s="87"/>
      <c r="AF1007" s="87"/>
      <c r="AG1007" s="2"/>
      <c r="AH1007" s="2"/>
    </row>
    <row r="1008" spans="2:34">
      <c r="B1008" s="87"/>
      <c r="C1008" s="185"/>
      <c r="D1008" s="87"/>
      <c r="E1008" s="185"/>
      <c r="AC1008" s="87"/>
      <c r="AD1008" s="87"/>
      <c r="AE1008" s="87"/>
      <c r="AF1008" s="87"/>
      <c r="AG1008" s="2"/>
      <c r="AH1008" s="2"/>
    </row>
    <row r="1009" spans="2:34">
      <c r="B1009" s="87"/>
      <c r="C1009" s="185"/>
      <c r="D1009" s="87"/>
      <c r="E1009" s="185"/>
      <c r="AC1009" s="87"/>
      <c r="AD1009" s="87"/>
      <c r="AE1009" s="87"/>
      <c r="AF1009" s="87"/>
      <c r="AG1009" s="2"/>
      <c r="AH1009" s="2"/>
    </row>
    <row r="1010" spans="2:34">
      <c r="B1010" s="87"/>
      <c r="C1010" s="185"/>
      <c r="D1010" s="87"/>
      <c r="E1010" s="185"/>
      <c r="AC1010" s="87"/>
      <c r="AD1010" s="87"/>
      <c r="AE1010" s="87"/>
      <c r="AF1010" s="87"/>
      <c r="AG1010" s="2"/>
      <c r="AH1010" s="2"/>
    </row>
    <row r="1011" spans="2:34">
      <c r="B1011" s="87"/>
      <c r="C1011" s="185"/>
      <c r="D1011" s="87"/>
      <c r="E1011" s="185"/>
      <c r="AC1011" s="87"/>
      <c r="AD1011" s="87"/>
      <c r="AE1011" s="87"/>
      <c r="AF1011" s="87"/>
      <c r="AG1011" s="2"/>
      <c r="AH1011" s="2"/>
    </row>
    <row r="1012" spans="2:34">
      <c r="B1012" s="87"/>
      <c r="C1012" s="185"/>
      <c r="D1012" s="87"/>
      <c r="E1012" s="185"/>
      <c r="AC1012" s="87"/>
      <c r="AD1012" s="87"/>
      <c r="AE1012" s="87"/>
      <c r="AF1012" s="87"/>
      <c r="AG1012" s="2"/>
      <c r="AH1012" s="2"/>
    </row>
    <row r="1013" spans="2:34">
      <c r="B1013" s="87"/>
      <c r="C1013" s="185"/>
      <c r="D1013" s="87"/>
      <c r="E1013" s="185"/>
      <c r="AC1013" s="87"/>
      <c r="AD1013" s="87"/>
      <c r="AE1013" s="87"/>
      <c r="AF1013" s="87"/>
      <c r="AG1013" s="2"/>
      <c r="AH1013" s="2"/>
    </row>
    <row r="1014" spans="2:34">
      <c r="B1014" s="87"/>
      <c r="C1014" s="185"/>
      <c r="D1014" s="87"/>
      <c r="E1014" s="185"/>
      <c r="AC1014" s="87"/>
      <c r="AD1014" s="87"/>
      <c r="AE1014" s="87"/>
      <c r="AF1014" s="87"/>
      <c r="AG1014" s="2"/>
      <c r="AH1014" s="2"/>
    </row>
    <row r="1015" spans="2:34">
      <c r="B1015" s="87"/>
      <c r="C1015" s="185"/>
      <c r="D1015" s="87"/>
      <c r="E1015" s="185"/>
      <c r="AC1015" s="87"/>
      <c r="AD1015" s="87"/>
      <c r="AE1015" s="87"/>
      <c r="AF1015" s="87"/>
      <c r="AG1015" s="2"/>
      <c r="AH1015" s="2"/>
    </row>
    <row r="1016" spans="2:34">
      <c r="B1016" s="87"/>
      <c r="C1016" s="185"/>
      <c r="D1016" s="87"/>
      <c r="E1016" s="185"/>
      <c r="AC1016" s="87"/>
      <c r="AD1016" s="87"/>
      <c r="AE1016" s="87"/>
      <c r="AF1016" s="87"/>
      <c r="AG1016" s="2"/>
      <c r="AH1016" s="2"/>
    </row>
    <row r="1017" spans="2:34">
      <c r="B1017" s="87"/>
      <c r="C1017" s="185"/>
      <c r="D1017" s="87"/>
      <c r="E1017" s="185"/>
      <c r="AC1017" s="87"/>
      <c r="AD1017" s="87"/>
      <c r="AE1017" s="87"/>
      <c r="AF1017" s="87"/>
      <c r="AG1017" s="2"/>
      <c r="AH1017" s="2"/>
    </row>
    <row r="1018" spans="2:34">
      <c r="B1018" s="87"/>
      <c r="C1018" s="185"/>
      <c r="D1018" s="87"/>
      <c r="E1018" s="185"/>
      <c r="AC1018" s="87"/>
      <c r="AD1018" s="87"/>
      <c r="AE1018" s="87"/>
      <c r="AF1018" s="87"/>
      <c r="AG1018" s="2"/>
      <c r="AH1018" s="2"/>
    </row>
    <row r="1019" spans="2:34">
      <c r="B1019" s="87"/>
      <c r="C1019" s="185"/>
      <c r="D1019" s="87"/>
      <c r="E1019" s="185"/>
      <c r="AC1019" s="87"/>
      <c r="AD1019" s="87"/>
      <c r="AE1019" s="87"/>
      <c r="AF1019" s="87"/>
      <c r="AG1019" s="2"/>
      <c r="AH1019" s="2"/>
    </row>
    <row r="1020" spans="2:34">
      <c r="B1020" s="87"/>
      <c r="C1020" s="185"/>
      <c r="D1020" s="87"/>
      <c r="E1020" s="185"/>
      <c r="AC1020" s="87"/>
      <c r="AD1020" s="87"/>
      <c r="AE1020" s="87"/>
      <c r="AF1020" s="87"/>
      <c r="AG1020" s="2"/>
      <c r="AH1020" s="2"/>
    </row>
    <row r="1021" spans="2:34">
      <c r="B1021" s="87"/>
      <c r="C1021" s="185"/>
      <c r="D1021" s="87"/>
      <c r="E1021" s="185"/>
      <c r="AC1021" s="87"/>
      <c r="AD1021" s="87"/>
      <c r="AE1021" s="87"/>
      <c r="AF1021" s="87"/>
      <c r="AG1021" s="2"/>
      <c r="AH1021" s="2"/>
    </row>
    <row r="1022" spans="2:34">
      <c r="B1022" s="87"/>
      <c r="C1022" s="185"/>
      <c r="D1022" s="87"/>
      <c r="E1022" s="185"/>
      <c r="AC1022" s="87"/>
      <c r="AD1022" s="87"/>
      <c r="AE1022" s="87"/>
      <c r="AF1022" s="87"/>
      <c r="AG1022" s="2"/>
      <c r="AH1022" s="2"/>
    </row>
    <row r="1023" spans="2:34">
      <c r="B1023" s="87"/>
      <c r="C1023" s="185"/>
      <c r="D1023" s="87"/>
      <c r="E1023" s="185"/>
      <c r="AC1023" s="87"/>
      <c r="AD1023" s="87"/>
      <c r="AE1023" s="87"/>
      <c r="AF1023" s="87"/>
      <c r="AG1023" s="2"/>
      <c r="AH1023" s="2"/>
    </row>
    <row r="1024" spans="2:34">
      <c r="B1024" s="87"/>
      <c r="C1024" s="185"/>
      <c r="D1024" s="87"/>
      <c r="E1024" s="185"/>
      <c r="AC1024" s="87"/>
      <c r="AD1024" s="87"/>
      <c r="AE1024" s="87"/>
      <c r="AF1024" s="87"/>
      <c r="AG1024" s="2"/>
      <c r="AH1024" s="2"/>
    </row>
    <row r="1025" spans="2:34">
      <c r="B1025" s="87"/>
      <c r="C1025" s="185"/>
      <c r="D1025" s="87"/>
      <c r="E1025" s="185"/>
      <c r="AC1025" s="87"/>
      <c r="AD1025" s="87"/>
      <c r="AE1025" s="87"/>
      <c r="AF1025" s="87"/>
      <c r="AG1025" s="2"/>
      <c r="AH1025" s="2"/>
    </row>
    <row r="1026" spans="2:34">
      <c r="B1026" s="87"/>
      <c r="C1026" s="185"/>
      <c r="D1026" s="87"/>
      <c r="E1026" s="185"/>
      <c r="AC1026" s="87"/>
      <c r="AD1026" s="87"/>
      <c r="AE1026" s="87"/>
      <c r="AF1026" s="87"/>
      <c r="AG1026" s="2"/>
      <c r="AH1026" s="2"/>
    </row>
    <row r="1027" spans="2:34">
      <c r="B1027" s="87"/>
      <c r="C1027" s="185"/>
      <c r="D1027" s="87"/>
      <c r="E1027" s="185"/>
      <c r="AC1027" s="87"/>
      <c r="AD1027" s="87"/>
      <c r="AE1027" s="87"/>
      <c r="AF1027" s="87"/>
      <c r="AG1027" s="2"/>
      <c r="AH1027" s="2"/>
    </row>
    <row r="1028" spans="2:34">
      <c r="B1028" s="87"/>
      <c r="C1028" s="185"/>
      <c r="D1028" s="87"/>
      <c r="E1028" s="185"/>
      <c r="AC1028" s="87"/>
      <c r="AD1028" s="87"/>
      <c r="AE1028" s="87"/>
      <c r="AF1028" s="87"/>
      <c r="AG1028" s="2"/>
      <c r="AH1028" s="2"/>
    </row>
    <row r="1029" spans="2:34">
      <c r="B1029" s="87"/>
      <c r="C1029" s="185"/>
      <c r="D1029" s="87"/>
      <c r="E1029" s="185"/>
      <c r="AC1029" s="87"/>
      <c r="AD1029" s="87"/>
      <c r="AE1029" s="87"/>
      <c r="AF1029" s="87"/>
      <c r="AG1029" s="2"/>
      <c r="AH1029" s="2"/>
    </row>
    <row r="1030" spans="2:34">
      <c r="B1030" s="87"/>
      <c r="C1030" s="185"/>
      <c r="D1030" s="87"/>
      <c r="E1030" s="185"/>
      <c r="AC1030" s="87"/>
      <c r="AD1030" s="87"/>
      <c r="AE1030" s="87"/>
      <c r="AF1030" s="87"/>
      <c r="AG1030" s="2"/>
      <c r="AH1030" s="2"/>
    </row>
    <row r="1031" spans="2:34">
      <c r="B1031" s="87"/>
      <c r="C1031" s="185"/>
      <c r="D1031" s="87"/>
      <c r="E1031" s="185"/>
      <c r="AC1031" s="87"/>
      <c r="AD1031" s="87"/>
      <c r="AE1031" s="87"/>
      <c r="AF1031" s="87"/>
      <c r="AG1031" s="2"/>
      <c r="AH1031" s="2"/>
    </row>
    <row r="1032" spans="2:34">
      <c r="B1032" s="87"/>
      <c r="C1032" s="185"/>
      <c r="D1032" s="87"/>
      <c r="E1032" s="185"/>
      <c r="AC1032" s="87"/>
      <c r="AD1032" s="87"/>
      <c r="AE1032" s="87"/>
      <c r="AF1032" s="87"/>
      <c r="AG1032" s="2"/>
      <c r="AH1032" s="2"/>
    </row>
    <row r="1033" spans="2:34">
      <c r="B1033" s="87"/>
      <c r="C1033" s="185"/>
      <c r="D1033" s="87"/>
      <c r="E1033" s="185"/>
      <c r="AC1033" s="87"/>
      <c r="AD1033" s="87"/>
      <c r="AE1033" s="87"/>
      <c r="AF1033" s="87"/>
      <c r="AG1033" s="2"/>
      <c r="AH1033" s="2"/>
    </row>
    <row r="1034" spans="2:34">
      <c r="B1034" s="87"/>
      <c r="C1034" s="185"/>
      <c r="D1034" s="87"/>
      <c r="E1034" s="185"/>
      <c r="AC1034" s="87"/>
      <c r="AD1034" s="87"/>
      <c r="AE1034" s="87"/>
      <c r="AF1034" s="87"/>
      <c r="AG1034" s="2"/>
      <c r="AH1034" s="2"/>
    </row>
    <row r="1035" spans="2:34">
      <c r="B1035" s="87"/>
      <c r="C1035" s="185"/>
      <c r="D1035" s="87"/>
      <c r="E1035" s="185"/>
      <c r="AC1035" s="87"/>
      <c r="AD1035" s="87"/>
      <c r="AE1035" s="87"/>
      <c r="AF1035" s="87"/>
      <c r="AG1035" s="2"/>
      <c r="AH1035" s="2"/>
    </row>
    <row r="1036" spans="2:34">
      <c r="B1036" s="87"/>
      <c r="C1036" s="185"/>
      <c r="D1036" s="87"/>
      <c r="E1036" s="185"/>
      <c r="AC1036" s="87"/>
      <c r="AD1036" s="87"/>
      <c r="AE1036" s="87"/>
      <c r="AF1036" s="87"/>
      <c r="AG1036" s="2"/>
      <c r="AH1036" s="2"/>
    </row>
    <row r="1037" spans="2:34">
      <c r="B1037" s="87"/>
      <c r="C1037" s="185"/>
      <c r="D1037" s="87"/>
      <c r="E1037" s="185"/>
      <c r="AC1037" s="87"/>
      <c r="AD1037" s="87"/>
      <c r="AE1037" s="87"/>
      <c r="AF1037" s="87"/>
      <c r="AG1037" s="2"/>
      <c r="AH1037" s="2"/>
    </row>
    <row r="1038" spans="2:34">
      <c r="B1038" s="87"/>
      <c r="C1038" s="185"/>
      <c r="D1038" s="87"/>
      <c r="E1038" s="185"/>
      <c r="AC1038" s="87"/>
      <c r="AD1038" s="87"/>
      <c r="AE1038" s="87"/>
      <c r="AF1038" s="87"/>
      <c r="AG1038" s="2"/>
      <c r="AH1038" s="2"/>
    </row>
    <row r="1039" spans="2:34">
      <c r="B1039" s="87"/>
      <c r="C1039" s="185"/>
      <c r="D1039" s="87"/>
      <c r="E1039" s="185"/>
      <c r="AC1039" s="87"/>
      <c r="AD1039" s="87"/>
      <c r="AE1039" s="87"/>
      <c r="AF1039" s="87"/>
      <c r="AG1039" s="2"/>
      <c r="AH1039" s="2"/>
    </row>
    <row r="1040" spans="2:34">
      <c r="B1040" s="87"/>
      <c r="C1040" s="185"/>
      <c r="D1040" s="87"/>
      <c r="E1040" s="185"/>
      <c r="AC1040" s="87"/>
      <c r="AD1040" s="87"/>
      <c r="AE1040" s="87"/>
      <c r="AF1040" s="87"/>
      <c r="AG1040" s="2"/>
      <c r="AH1040" s="2"/>
    </row>
    <row r="1041" spans="2:34">
      <c r="B1041" s="87"/>
      <c r="C1041" s="185"/>
      <c r="D1041" s="87"/>
      <c r="E1041" s="185"/>
      <c r="AC1041" s="87"/>
      <c r="AD1041" s="87"/>
      <c r="AE1041" s="87"/>
      <c r="AF1041" s="87"/>
      <c r="AG1041" s="2"/>
      <c r="AH1041" s="2"/>
    </row>
    <row r="1042" spans="2:34">
      <c r="B1042" s="87"/>
      <c r="C1042" s="185"/>
      <c r="D1042" s="87"/>
      <c r="E1042" s="185"/>
      <c r="AC1042" s="87"/>
      <c r="AD1042" s="87"/>
      <c r="AE1042" s="87"/>
      <c r="AF1042" s="87"/>
      <c r="AG1042" s="2"/>
      <c r="AH1042" s="2"/>
    </row>
    <row r="1043" spans="2:34">
      <c r="B1043" s="87"/>
      <c r="C1043" s="185"/>
      <c r="D1043" s="87"/>
      <c r="E1043" s="185"/>
      <c r="AC1043" s="87"/>
      <c r="AD1043" s="87"/>
      <c r="AE1043" s="87"/>
      <c r="AF1043" s="87"/>
      <c r="AG1043" s="2"/>
      <c r="AH1043" s="2"/>
    </row>
    <row r="1044" spans="2:34">
      <c r="B1044" s="87"/>
      <c r="C1044" s="185"/>
      <c r="D1044" s="87"/>
      <c r="E1044" s="185"/>
      <c r="AC1044" s="87"/>
      <c r="AD1044" s="87"/>
      <c r="AE1044" s="87"/>
      <c r="AF1044" s="87"/>
      <c r="AG1044" s="2"/>
      <c r="AH1044" s="2"/>
    </row>
    <row r="1045" spans="2:34">
      <c r="B1045" s="87"/>
      <c r="C1045" s="185"/>
      <c r="D1045" s="87"/>
      <c r="E1045" s="185"/>
      <c r="AC1045" s="87"/>
      <c r="AD1045" s="87"/>
      <c r="AE1045" s="87"/>
      <c r="AF1045" s="87"/>
      <c r="AG1045" s="2"/>
      <c r="AH1045" s="2"/>
    </row>
    <row r="1046" spans="2:34">
      <c r="B1046" s="87"/>
      <c r="C1046" s="185"/>
      <c r="D1046" s="87"/>
      <c r="E1046" s="185"/>
      <c r="AC1046" s="87"/>
      <c r="AD1046" s="87"/>
      <c r="AE1046" s="87"/>
      <c r="AF1046" s="87"/>
      <c r="AG1046" s="2"/>
      <c r="AH1046" s="2"/>
    </row>
    <row r="1047" spans="2:34">
      <c r="B1047" s="87"/>
      <c r="C1047" s="185"/>
      <c r="D1047" s="87"/>
      <c r="E1047" s="185"/>
      <c r="AC1047" s="87"/>
      <c r="AD1047" s="87"/>
      <c r="AE1047" s="87"/>
      <c r="AF1047" s="87"/>
      <c r="AG1047" s="2"/>
      <c r="AH1047" s="2"/>
    </row>
    <row r="1048" spans="2:34">
      <c r="B1048" s="87"/>
      <c r="C1048" s="185"/>
      <c r="D1048" s="87"/>
      <c r="E1048" s="185"/>
      <c r="AC1048" s="87"/>
      <c r="AD1048" s="87"/>
      <c r="AE1048" s="87"/>
      <c r="AF1048" s="87"/>
      <c r="AG1048" s="2"/>
      <c r="AH1048" s="2"/>
    </row>
    <row r="1049" spans="2:34">
      <c r="B1049" s="87"/>
      <c r="C1049" s="185"/>
      <c r="D1049" s="87"/>
      <c r="E1049" s="185"/>
      <c r="AC1049" s="87"/>
      <c r="AD1049" s="87"/>
      <c r="AE1049" s="87"/>
      <c r="AF1049" s="87"/>
      <c r="AG1049" s="2"/>
      <c r="AH1049" s="2"/>
    </row>
    <row r="1050" spans="2:34">
      <c r="B1050" s="87"/>
      <c r="C1050" s="185"/>
      <c r="D1050" s="87"/>
      <c r="E1050" s="185"/>
      <c r="AC1050" s="87"/>
      <c r="AD1050" s="87"/>
      <c r="AE1050" s="87"/>
      <c r="AF1050" s="87"/>
      <c r="AG1050" s="2"/>
      <c r="AH1050" s="2"/>
    </row>
    <row r="1051" spans="2:34">
      <c r="B1051" s="87"/>
      <c r="C1051" s="185"/>
      <c r="D1051" s="87"/>
      <c r="E1051" s="185"/>
      <c r="AC1051" s="87"/>
      <c r="AD1051" s="87"/>
      <c r="AE1051" s="87"/>
      <c r="AF1051" s="87"/>
      <c r="AG1051" s="2"/>
      <c r="AH1051" s="2"/>
    </row>
    <row r="1052" spans="2:34">
      <c r="B1052" s="87"/>
      <c r="C1052" s="185"/>
      <c r="D1052" s="87"/>
      <c r="E1052" s="185"/>
      <c r="AC1052" s="87"/>
      <c r="AD1052" s="87"/>
      <c r="AE1052" s="87"/>
      <c r="AF1052" s="87"/>
      <c r="AG1052" s="2"/>
      <c r="AH1052" s="2"/>
    </row>
    <row r="1053" spans="2:34">
      <c r="B1053" s="87"/>
      <c r="C1053" s="185"/>
      <c r="D1053" s="87"/>
      <c r="E1053" s="185"/>
      <c r="AC1053" s="87"/>
      <c r="AD1053" s="87"/>
      <c r="AE1053" s="87"/>
      <c r="AF1053" s="87"/>
      <c r="AG1053" s="2"/>
      <c r="AH1053" s="2"/>
    </row>
    <row r="1054" spans="2:34">
      <c r="B1054" s="87"/>
      <c r="C1054" s="185"/>
      <c r="D1054" s="87"/>
      <c r="E1054" s="185"/>
      <c r="AC1054" s="87"/>
      <c r="AD1054" s="87"/>
      <c r="AE1054" s="87"/>
      <c r="AF1054" s="87"/>
      <c r="AG1054" s="2"/>
      <c r="AH1054" s="2"/>
    </row>
    <row r="1055" spans="2:34">
      <c r="B1055" s="87"/>
      <c r="C1055" s="185"/>
      <c r="D1055" s="87"/>
      <c r="E1055" s="185"/>
      <c r="AC1055" s="87"/>
      <c r="AD1055" s="87"/>
      <c r="AE1055" s="87"/>
      <c r="AF1055" s="87"/>
      <c r="AG1055" s="2"/>
      <c r="AH1055" s="2"/>
    </row>
    <row r="1056" spans="2:34">
      <c r="B1056" s="87"/>
      <c r="C1056" s="185"/>
      <c r="D1056" s="87"/>
      <c r="E1056" s="185"/>
      <c r="AC1056" s="87"/>
      <c r="AD1056" s="87"/>
      <c r="AE1056" s="87"/>
      <c r="AF1056" s="87"/>
      <c r="AG1056" s="2"/>
      <c r="AH1056" s="2"/>
    </row>
    <row r="1057" spans="2:34">
      <c r="B1057" s="87"/>
      <c r="C1057" s="185"/>
      <c r="D1057" s="87"/>
      <c r="E1057" s="185"/>
      <c r="AC1057" s="87"/>
      <c r="AD1057" s="87"/>
      <c r="AE1057" s="87"/>
      <c r="AF1057" s="87"/>
      <c r="AG1057" s="2"/>
      <c r="AH1057" s="2"/>
    </row>
    <row r="1058" spans="2:34">
      <c r="B1058" s="87"/>
      <c r="C1058" s="185"/>
      <c r="D1058" s="87"/>
      <c r="E1058" s="185"/>
      <c r="AC1058" s="87"/>
      <c r="AD1058" s="87"/>
      <c r="AE1058" s="87"/>
      <c r="AF1058" s="87"/>
      <c r="AG1058" s="2"/>
      <c r="AH1058" s="2"/>
    </row>
    <row r="1059" spans="2:34">
      <c r="B1059" s="87"/>
      <c r="C1059" s="185"/>
      <c r="D1059" s="87"/>
      <c r="E1059" s="185"/>
      <c r="AC1059" s="87"/>
      <c r="AD1059" s="87"/>
      <c r="AE1059" s="87"/>
      <c r="AF1059" s="87"/>
      <c r="AG1059" s="2"/>
      <c r="AH1059" s="2"/>
    </row>
    <row r="1060" spans="2:34">
      <c r="B1060" s="87"/>
      <c r="C1060" s="185"/>
      <c r="D1060" s="87"/>
      <c r="E1060" s="185"/>
      <c r="AC1060" s="87"/>
      <c r="AD1060" s="87"/>
      <c r="AE1060" s="87"/>
      <c r="AF1060" s="87"/>
      <c r="AG1060" s="2"/>
      <c r="AH1060" s="2"/>
    </row>
    <row r="1061" spans="2:34">
      <c r="B1061" s="87"/>
      <c r="C1061" s="185"/>
      <c r="D1061" s="87"/>
      <c r="E1061" s="185"/>
      <c r="AC1061" s="87"/>
      <c r="AD1061" s="87"/>
      <c r="AE1061" s="87"/>
      <c r="AF1061" s="87"/>
      <c r="AG1061" s="2"/>
      <c r="AH1061" s="2"/>
    </row>
    <row r="1062" spans="2:34">
      <c r="B1062" s="87"/>
      <c r="C1062" s="185"/>
      <c r="D1062" s="87"/>
      <c r="E1062" s="185"/>
      <c r="AC1062" s="87"/>
      <c r="AD1062" s="87"/>
      <c r="AE1062" s="87"/>
      <c r="AF1062" s="87"/>
      <c r="AG1062" s="2"/>
      <c r="AH1062" s="2"/>
    </row>
    <row r="1063" spans="2:34">
      <c r="B1063" s="87"/>
      <c r="C1063" s="185"/>
      <c r="D1063" s="87"/>
      <c r="E1063" s="185"/>
      <c r="AC1063" s="87"/>
      <c r="AD1063" s="87"/>
      <c r="AE1063" s="87"/>
      <c r="AF1063" s="87"/>
      <c r="AG1063" s="2"/>
      <c r="AH1063" s="2"/>
    </row>
    <row r="1064" spans="2:34">
      <c r="B1064" s="87"/>
      <c r="C1064" s="185"/>
      <c r="D1064" s="87"/>
      <c r="E1064" s="185"/>
      <c r="AC1064" s="87"/>
      <c r="AD1064" s="87"/>
      <c r="AE1064" s="87"/>
      <c r="AF1064" s="87"/>
      <c r="AG1064" s="2"/>
      <c r="AH1064" s="2"/>
    </row>
    <row r="1065" spans="2:34">
      <c r="B1065" s="87"/>
      <c r="C1065" s="185"/>
      <c r="D1065" s="87"/>
      <c r="E1065" s="185"/>
      <c r="AC1065" s="87"/>
      <c r="AD1065" s="87"/>
      <c r="AE1065" s="87"/>
      <c r="AF1065" s="87"/>
      <c r="AG1065" s="2"/>
      <c r="AH1065" s="2"/>
    </row>
    <row r="1066" spans="2:34">
      <c r="B1066" s="87"/>
      <c r="C1066" s="185"/>
      <c r="D1066" s="87"/>
      <c r="E1066" s="185"/>
      <c r="AC1066" s="87"/>
      <c r="AD1066" s="87"/>
      <c r="AE1066" s="87"/>
      <c r="AF1066" s="87"/>
      <c r="AG1066" s="2"/>
      <c r="AH1066" s="2"/>
    </row>
    <row r="1067" spans="2:34">
      <c r="B1067" s="87"/>
      <c r="C1067" s="185"/>
      <c r="D1067" s="87"/>
      <c r="E1067" s="185"/>
      <c r="AC1067" s="87"/>
      <c r="AD1067" s="87"/>
      <c r="AE1067" s="87"/>
      <c r="AF1067" s="87"/>
      <c r="AG1067" s="2"/>
      <c r="AH1067" s="2"/>
    </row>
    <row r="1068" spans="2:34">
      <c r="B1068" s="87"/>
      <c r="C1068" s="185"/>
      <c r="D1068" s="87"/>
      <c r="E1068" s="185"/>
      <c r="AC1068" s="87"/>
      <c r="AD1068" s="87"/>
      <c r="AE1068" s="87"/>
      <c r="AF1068" s="87"/>
      <c r="AG1068" s="2"/>
      <c r="AH1068" s="2"/>
    </row>
    <row r="1069" spans="2:34">
      <c r="B1069" s="87"/>
      <c r="C1069" s="185"/>
      <c r="D1069" s="87"/>
      <c r="E1069" s="185"/>
      <c r="AC1069" s="87"/>
      <c r="AD1069" s="87"/>
      <c r="AE1069" s="87"/>
      <c r="AF1069" s="87"/>
      <c r="AG1069" s="2"/>
      <c r="AH1069" s="2"/>
    </row>
    <row r="1070" spans="2:34">
      <c r="B1070" s="87"/>
      <c r="C1070" s="185"/>
      <c r="D1070" s="87"/>
      <c r="E1070" s="185"/>
      <c r="AC1070" s="87"/>
      <c r="AD1070" s="87"/>
      <c r="AE1070" s="87"/>
      <c r="AF1070" s="87"/>
      <c r="AG1070" s="2"/>
      <c r="AH1070" s="2"/>
    </row>
    <row r="1071" spans="2:34">
      <c r="B1071" s="87"/>
      <c r="C1071" s="185"/>
      <c r="D1071" s="87"/>
      <c r="E1071" s="185"/>
      <c r="AC1071" s="87"/>
      <c r="AD1071" s="87"/>
      <c r="AE1071" s="87"/>
      <c r="AF1071" s="87"/>
      <c r="AG1071" s="2"/>
      <c r="AH1071" s="2"/>
    </row>
    <row r="1072" spans="2:34">
      <c r="B1072" s="87"/>
      <c r="C1072" s="185"/>
      <c r="D1072" s="87"/>
      <c r="E1072" s="185"/>
      <c r="AC1072" s="87"/>
      <c r="AD1072" s="87"/>
      <c r="AE1072" s="87"/>
      <c r="AF1072" s="87"/>
      <c r="AG1072" s="2"/>
      <c r="AH1072" s="2"/>
    </row>
    <row r="1073" spans="2:34">
      <c r="B1073" s="87"/>
      <c r="C1073" s="185"/>
      <c r="D1073" s="87"/>
      <c r="E1073" s="185"/>
      <c r="AC1073" s="87"/>
      <c r="AD1073" s="87"/>
      <c r="AE1073" s="87"/>
      <c r="AF1073" s="87"/>
      <c r="AG1073" s="2"/>
      <c r="AH1073" s="2"/>
    </row>
    <row r="1074" spans="2:34">
      <c r="B1074" s="87"/>
      <c r="C1074" s="185"/>
      <c r="D1074" s="87"/>
      <c r="E1074" s="185"/>
      <c r="AC1074" s="87"/>
      <c r="AD1074" s="87"/>
      <c r="AE1074" s="87"/>
      <c r="AF1074" s="87"/>
      <c r="AG1074" s="2"/>
      <c r="AH1074" s="2"/>
    </row>
    <row r="1075" spans="2:34">
      <c r="B1075" s="87"/>
      <c r="C1075" s="185"/>
      <c r="D1075" s="87"/>
      <c r="E1075" s="185"/>
      <c r="AC1075" s="87"/>
      <c r="AD1075" s="87"/>
      <c r="AE1075" s="87"/>
      <c r="AF1075" s="87"/>
      <c r="AG1075" s="2"/>
      <c r="AH1075" s="2"/>
    </row>
    <row r="1076" spans="2:34">
      <c r="B1076" s="87"/>
      <c r="C1076" s="185"/>
      <c r="D1076" s="87"/>
      <c r="E1076" s="185"/>
      <c r="AC1076" s="87"/>
      <c r="AD1076" s="87"/>
      <c r="AE1076" s="87"/>
      <c r="AF1076" s="87"/>
      <c r="AG1076" s="2"/>
      <c r="AH1076" s="2"/>
    </row>
    <row r="1077" spans="2:34">
      <c r="B1077" s="87"/>
      <c r="C1077" s="185"/>
      <c r="D1077" s="87"/>
      <c r="E1077" s="185"/>
      <c r="AC1077" s="87"/>
      <c r="AD1077" s="87"/>
      <c r="AE1077" s="87"/>
      <c r="AF1077" s="87"/>
      <c r="AG1077" s="2"/>
      <c r="AH1077" s="2"/>
    </row>
    <row r="1078" spans="2:34">
      <c r="B1078" s="87"/>
      <c r="C1078" s="185"/>
      <c r="D1078" s="87"/>
      <c r="E1078" s="185"/>
      <c r="AC1078" s="87"/>
      <c r="AD1078" s="87"/>
      <c r="AE1078" s="87"/>
      <c r="AF1078" s="87"/>
      <c r="AG1078" s="2"/>
      <c r="AH1078" s="2"/>
    </row>
    <row r="1079" spans="2:34">
      <c r="B1079" s="87"/>
      <c r="C1079" s="185"/>
      <c r="D1079" s="87"/>
      <c r="E1079" s="185"/>
      <c r="AC1079" s="87"/>
      <c r="AD1079" s="87"/>
      <c r="AE1079" s="87"/>
      <c r="AF1079" s="87"/>
      <c r="AG1079" s="2"/>
      <c r="AH1079" s="2"/>
    </row>
    <row r="1080" spans="2:34">
      <c r="B1080" s="87"/>
      <c r="C1080" s="185"/>
      <c r="D1080" s="87"/>
      <c r="E1080" s="185"/>
      <c r="AC1080" s="87"/>
      <c r="AD1080" s="87"/>
      <c r="AE1080" s="87"/>
      <c r="AF1080" s="87"/>
      <c r="AG1080" s="2"/>
      <c r="AH1080" s="2"/>
    </row>
    <row r="1081" spans="2:34">
      <c r="B1081" s="87"/>
      <c r="C1081" s="185"/>
      <c r="D1081" s="87"/>
      <c r="E1081" s="185"/>
      <c r="AC1081" s="87"/>
      <c r="AD1081" s="87"/>
      <c r="AE1081" s="87"/>
      <c r="AF1081" s="87"/>
      <c r="AG1081" s="2"/>
      <c r="AH1081" s="2"/>
    </row>
    <row r="1082" spans="2:34">
      <c r="B1082" s="87"/>
      <c r="C1082" s="185"/>
      <c r="D1082" s="87"/>
      <c r="E1082" s="185"/>
      <c r="AC1082" s="87"/>
      <c r="AD1082" s="87"/>
      <c r="AE1082" s="87"/>
      <c r="AF1082" s="87"/>
      <c r="AG1082" s="2"/>
      <c r="AH1082" s="2"/>
    </row>
    <row r="1083" spans="2:34">
      <c r="B1083" s="87"/>
      <c r="C1083" s="185"/>
      <c r="D1083" s="87"/>
      <c r="E1083" s="185"/>
      <c r="AC1083" s="87"/>
      <c r="AD1083" s="87"/>
      <c r="AE1083" s="87"/>
      <c r="AF1083" s="87"/>
      <c r="AG1083" s="2"/>
      <c r="AH1083" s="2"/>
    </row>
    <row r="1084" spans="2:34">
      <c r="B1084" s="87"/>
      <c r="C1084" s="185"/>
      <c r="D1084" s="87"/>
      <c r="E1084" s="185"/>
      <c r="AC1084" s="87"/>
      <c r="AD1084" s="87"/>
      <c r="AE1084" s="87"/>
      <c r="AF1084" s="87"/>
      <c r="AG1084" s="2"/>
      <c r="AH1084" s="2"/>
    </row>
    <row r="1085" spans="2:34">
      <c r="B1085" s="87"/>
      <c r="C1085" s="185"/>
      <c r="D1085" s="87"/>
      <c r="E1085" s="185"/>
      <c r="AC1085" s="87"/>
      <c r="AD1085" s="87"/>
      <c r="AE1085" s="87"/>
      <c r="AF1085" s="87"/>
      <c r="AG1085" s="2"/>
      <c r="AH1085" s="2"/>
    </row>
    <row r="1086" spans="2:34">
      <c r="B1086" s="87"/>
      <c r="C1086" s="185"/>
      <c r="D1086" s="87"/>
      <c r="E1086" s="185"/>
      <c r="AC1086" s="87"/>
      <c r="AD1086" s="87"/>
      <c r="AE1086" s="87"/>
      <c r="AF1086" s="87"/>
      <c r="AG1086" s="2"/>
      <c r="AH1086" s="2"/>
    </row>
    <row r="1087" spans="2:34">
      <c r="B1087" s="87"/>
      <c r="C1087" s="185"/>
      <c r="D1087" s="87"/>
      <c r="E1087" s="185"/>
      <c r="AC1087" s="87"/>
      <c r="AD1087" s="87"/>
      <c r="AE1087" s="87"/>
      <c r="AF1087" s="87"/>
      <c r="AG1087" s="2"/>
      <c r="AH1087" s="2"/>
    </row>
    <row r="1088" spans="2:34">
      <c r="B1088" s="87"/>
      <c r="C1088" s="185"/>
      <c r="D1088" s="87"/>
      <c r="E1088" s="185"/>
      <c r="AC1088" s="87"/>
      <c r="AD1088" s="87"/>
      <c r="AE1088" s="87"/>
      <c r="AF1088" s="87"/>
      <c r="AG1088" s="2"/>
      <c r="AH1088" s="2"/>
    </row>
    <row r="1089" spans="2:34">
      <c r="B1089" s="87"/>
      <c r="C1089" s="185"/>
      <c r="D1089" s="87"/>
      <c r="E1089" s="185"/>
      <c r="AC1089" s="87"/>
      <c r="AD1089" s="87"/>
      <c r="AE1089" s="87"/>
      <c r="AF1089" s="87"/>
      <c r="AG1089" s="2"/>
      <c r="AH1089" s="2"/>
    </row>
    <row r="1090" spans="2:34">
      <c r="B1090" s="87"/>
      <c r="C1090" s="185"/>
      <c r="D1090" s="87"/>
      <c r="E1090" s="185"/>
      <c r="AC1090" s="87"/>
      <c r="AD1090" s="87"/>
      <c r="AE1090" s="87"/>
      <c r="AF1090" s="87"/>
      <c r="AG1090" s="2"/>
      <c r="AH1090" s="2"/>
    </row>
    <row r="1091" spans="2:34">
      <c r="B1091" s="87"/>
      <c r="C1091" s="185"/>
      <c r="D1091" s="87"/>
      <c r="E1091" s="185"/>
      <c r="AC1091" s="87"/>
      <c r="AD1091" s="87"/>
      <c r="AE1091" s="87"/>
      <c r="AF1091" s="87"/>
      <c r="AG1091" s="2"/>
      <c r="AH1091" s="2"/>
    </row>
    <row r="1092" spans="2:34">
      <c r="B1092" s="87"/>
      <c r="C1092" s="185"/>
      <c r="D1092" s="87"/>
      <c r="E1092" s="185"/>
      <c r="AC1092" s="87"/>
      <c r="AD1092" s="87"/>
      <c r="AE1092" s="87"/>
      <c r="AF1092" s="87"/>
      <c r="AG1092" s="2"/>
      <c r="AH1092" s="2"/>
    </row>
    <row r="1093" spans="2:34">
      <c r="B1093" s="87"/>
      <c r="C1093" s="185"/>
      <c r="D1093" s="87"/>
      <c r="E1093" s="185"/>
      <c r="AC1093" s="87"/>
      <c r="AD1093" s="87"/>
      <c r="AE1093" s="87"/>
      <c r="AF1093" s="87"/>
      <c r="AG1093" s="2"/>
      <c r="AH1093" s="2"/>
    </row>
    <row r="1094" spans="2:34">
      <c r="B1094" s="87"/>
      <c r="C1094" s="185"/>
      <c r="D1094" s="87"/>
      <c r="E1094" s="185"/>
      <c r="AC1094" s="87"/>
      <c r="AD1094" s="87"/>
      <c r="AE1094" s="87"/>
      <c r="AF1094" s="87"/>
      <c r="AG1094" s="2"/>
      <c r="AH1094" s="2"/>
    </row>
    <row r="1095" spans="2:34">
      <c r="B1095" s="87"/>
      <c r="C1095" s="185"/>
      <c r="D1095" s="87"/>
      <c r="E1095" s="185"/>
      <c r="AC1095" s="87"/>
      <c r="AD1095" s="87"/>
      <c r="AE1095" s="87"/>
      <c r="AF1095" s="87"/>
      <c r="AG1095" s="2"/>
      <c r="AH1095" s="2"/>
    </row>
    <row r="1096" spans="2:34">
      <c r="B1096" s="87"/>
      <c r="C1096" s="185"/>
      <c r="D1096" s="87"/>
      <c r="E1096" s="185"/>
      <c r="AC1096" s="87"/>
      <c r="AD1096" s="87"/>
      <c r="AE1096" s="87"/>
      <c r="AF1096" s="87"/>
      <c r="AG1096" s="2"/>
      <c r="AH1096" s="2"/>
    </row>
    <row r="1097" spans="2:34">
      <c r="B1097" s="87"/>
      <c r="C1097" s="185"/>
      <c r="D1097" s="87"/>
      <c r="E1097" s="185"/>
      <c r="AC1097" s="87"/>
      <c r="AD1097" s="87"/>
      <c r="AE1097" s="87"/>
      <c r="AF1097" s="87"/>
      <c r="AG1097" s="2"/>
      <c r="AH1097" s="2"/>
    </row>
    <row r="1098" spans="2:34">
      <c r="B1098" s="87"/>
      <c r="C1098" s="185"/>
      <c r="D1098" s="87"/>
      <c r="E1098" s="185"/>
      <c r="AC1098" s="87"/>
      <c r="AD1098" s="87"/>
      <c r="AE1098" s="87"/>
      <c r="AF1098" s="87"/>
      <c r="AG1098" s="2"/>
      <c r="AH1098" s="2"/>
    </row>
    <row r="1099" spans="2:34">
      <c r="B1099" s="87"/>
      <c r="C1099" s="185"/>
      <c r="D1099" s="87"/>
      <c r="E1099" s="185"/>
      <c r="AC1099" s="87"/>
      <c r="AD1099" s="87"/>
      <c r="AE1099" s="87"/>
      <c r="AF1099" s="87"/>
      <c r="AG1099" s="2"/>
      <c r="AH1099" s="2"/>
    </row>
    <row r="1100" spans="2:34">
      <c r="B1100" s="87"/>
      <c r="C1100" s="185"/>
      <c r="D1100" s="87"/>
      <c r="E1100" s="185"/>
      <c r="AC1100" s="87"/>
      <c r="AD1100" s="87"/>
      <c r="AE1100" s="87"/>
      <c r="AF1100" s="87"/>
      <c r="AG1100" s="2"/>
      <c r="AH1100" s="2"/>
    </row>
    <row r="1101" spans="2:34">
      <c r="B1101" s="87"/>
      <c r="C1101" s="185"/>
      <c r="D1101" s="87"/>
      <c r="E1101" s="185"/>
      <c r="AC1101" s="87"/>
      <c r="AD1101" s="87"/>
      <c r="AE1101" s="87"/>
      <c r="AF1101" s="87"/>
      <c r="AG1101" s="2"/>
      <c r="AH1101" s="2"/>
    </row>
    <row r="1102" spans="2:34">
      <c r="B1102" s="87"/>
      <c r="C1102" s="185"/>
      <c r="D1102" s="87"/>
      <c r="E1102" s="185"/>
      <c r="AC1102" s="87"/>
      <c r="AD1102" s="87"/>
      <c r="AE1102" s="87"/>
      <c r="AF1102" s="87"/>
      <c r="AG1102" s="2"/>
      <c r="AH1102" s="2"/>
    </row>
    <row r="1103" spans="2:34">
      <c r="B1103" s="87"/>
      <c r="C1103" s="185"/>
      <c r="D1103" s="87"/>
      <c r="E1103" s="185"/>
      <c r="AC1103" s="87"/>
      <c r="AD1103" s="87"/>
      <c r="AE1103" s="87"/>
      <c r="AF1103" s="87"/>
      <c r="AG1103" s="2"/>
      <c r="AH1103" s="2"/>
    </row>
    <row r="1104" spans="2:34">
      <c r="B1104" s="87"/>
      <c r="C1104" s="185"/>
      <c r="D1104" s="87"/>
      <c r="E1104" s="185"/>
      <c r="AC1104" s="87"/>
      <c r="AD1104" s="87"/>
      <c r="AE1104" s="87"/>
      <c r="AF1104" s="87"/>
      <c r="AG1104" s="2"/>
      <c r="AH1104" s="2"/>
    </row>
    <row r="1105" spans="2:34">
      <c r="B1105" s="87"/>
      <c r="C1105" s="185"/>
      <c r="D1105" s="87"/>
      <c r="E1105" s="185"/>
      <c r="AC1105" s="87"/>
      <c r="AD1105" s="87"/>
      <c r="AE1105" s="87"/>
      <c r="AF1105" s="87"/>
      <c r="AG1105" s="2"/>
      <c r="AH1105" s="2"/>
    </row>
    <row r="1106" spans="2:34">
      <c r="B1106" s="87"/>
      <c r="C1106" s="185"/>
      <c r="D1106" s="87"/>
      <c r="E1106" s="185"/>
      <c r="AC1106" s="87"/>
      <c r="AD1106" s="87"/>
      <c r="AE1106" s="87"/>
      <c r="AF1106" s="87"/>
      <c r="AG1106" s="2"/>
      <c r="AH1106" s="2"/>
    </row>
    <row r="1107" spans="2:34">
      <c r="B1107" s="87"/>
      <c r="C1107" s="185"/>
      <c r="D1107" s="87"/>
      <c r="E1107" s="185"/>
      <c r="AC1107" s="87"/>
      <c r="AD1107" s="87"/>
      <c r="AE1107" s="87"/>
      <c r="AF1107" s="87"/>
      <c r="AG1107" s="2"/>
      <c r="AH1107" s="2"/>
    </row>
    <row r="1108" spans="2:34">
      <c r="B1108" s="87"/>
      <c r="C1108" s="185"/>
      <c r="D1108" s="87"/>
      <c r="E1108" s="185"/>
      <c r="AC1108" s="87"/>
      <c r="AD1108" s="87"/>
      <c r="AE1108" s="87"/>
      <c r="AF1108" s="87"/>
      <c r="AG1108" s="2"/>
      <c r="AH1108" s="2"/>
    </row>
    <row r="1109" spans="2:34">
      <c r="B1109" s="87"/>
      <c r="C1109" s="185"/>
      <c r="D1109" s="87"/>
      <c r="E1109" s="185"/>
      <c r="AC1109" s="87"/>
      <c r="AD1109" s="87"/>
      <c r="AE1109" s="87"/>
      <c r="AF1109" s="87"/>
      <c r="AG1109" s="2"/>
      <c r="AH1109" s="2"/>
    </row>
    <row r="1110" spans="2:34">
      <c r="B1110" s="87"/>
      <c r="C1110" s="185"/>
      <c r="D1110" s="87"/>
      <c r="E1110" s="185"/>
      <c r="AC1110" s="87"/>
      <c r="AD1110" s="87"/>
      <c r="AE1110" s="87"/>
      <c r="AF1110" s="87"/>
      <c r="AG1110" s="2"/>
      <c r="AH1110" s="2"/>
    </row>
    <row r="1111" spans="2:34">
      <c r="B1111" s="87"/>
      <c r="C1111" s="185"/>
      <c r="D1111" s="87"/>
      <c r="E1111" s="185"/>
      <c r="AC1111" s="87"/>
      <c r="AD1111" s="87"/>
      <c r="AE1111" s="87"/>
      <c r="AF1111" s="87"/>
      <c r="AG1111" s="2"/>
      <c r="AH1111" s="2"/>
    </row>
    <row r="1112" spans="2:34">
      <c r="B1112" s="87"/>
      <c r="C1112" s="185"/>
      <c r="D1112" s="87"/>
      <c r="E1112" s="185"/>
      <c r="AC1112" s="87"/>
      <c r="AD1112" s="87"/>
      <c r="AE1112" s="87"/>
      <c r="AF1112" s="87"/>
      <c r="AG1112" s="2"/>
      <c r="AH1112" s="2"/>
    </row>
    <row r="1113" spans="2:34">
      <c r="B1113" s="87"/>
      <c r="C1113" s="185"/>
      <c r="D1113" s="87"/>
      <c r="E1113" s="185"/>
      <c r="AC1113" s="87"/>
      <c r="AD1113" s="87"/>
      <c r="AE1113" s="87"/>
      <c r="AF1113" s="87"/>
      <c r="AG1113" s="2"/>
      <c r="AH1113" s="2"/>
    </row>
    <row r="1114" spans="2:34">
      <c r="B1114" s="87"/>
      <c r="C1114" s="185"/>
      <c r="D1114" s="87"/>
      <c r="E1114" s="185"/>
      <c r="AC1114" s="87"/>
      <c r="AD1114" s="87"/>
      <c r="AE1114" s="87"/>
      <c r="AF1114" s="87"/>
      <c r="AG1114" s="2"/>
      <c r="AH1114" s="2"/>
    </row>
    <row r="1115" spans="2:34">
      <c r="B1115" s="87"/>
      <c r="C1115" s="185"/>
      <c r="D1115" s="87"/>
      <c r="E1115" s="185"/>
      <c r="AC1115" s="87"/>
      <c r="AD1115" s="87"/>
      <c r="AE1115" s="87"/>
      <c r="AF1115" s="87"/>
      <c r="AG1115" s="2"/>
      <c r="AH1115" s="2"/>
    </row>
    <row r="1116" spans="2:34">
      <c r="B1116" s="87"/>
      <c r="C1116" s="185"/>
      <c r="D1116" s="87"/>
      <c r="E1116" s="185"/>
      <c r="AC1116" s="87"/>
      <c r="AD1116" s="87"/>
      <c r="AE1116" s="87"/>
      <c r="AF1116" s="87"/>
      <c r="AG1116" s="2"/>
      <c r="AH1116" s="2"/>
    </row>
    <row r="1117" spans="2:34">
      <c r="B1117" s="87"/>
      <c r="C1117" s="185"/>
      <c r="D1117" s="87"/>
      <c r="E1117" s="185"/>
      <c r="AC1117" s="87"/>
      <c r="AD1117" s="87"/>
      <c r="AE1117" s="87"/>
      <c r="AF1117" s="87"/>
      <c r="AG1117" s="2"/>
      <c r="AH1117" s="2"/>
    </row>
    <row r="1118" spans="2:34">
      <c r="B1118" s="87"/>
      <c r="C1118" s="185"/>
      <c r="D1118" s="87"/>
      <c r="E1118" s="185"/>
      <c r="AC1118" s="87"/>
      <c r="AD1118" s="87"/>
      <c r="AE1118" s="87"/>
      <c r="AF1118" s="87"/>
      <c r="AG1118" s="2"/>
      <c r="AH1118" s="2"/>
    </row>
    <row r="1119" spans="2:34">
      <c r="B1119" s="87"/>
      <c r="C1119" s="185"/>
      <c r="D1119" s="87"/>
      <c r="E1119" s="185"/>
      <c r="AC1119" s="87"/>
      <c r="AD1119" s="87"/>
      <c r="AE1119" s="87"/>
      <c r="AF1119" s="87"/>
      <c r="AG1119" s="2"/>
      <c r="AH1119" s="2"/>
    </row>
    <row r="1120" spans="2:34">
      <c r="B1120" s="87"/>
      <c r="C1120" s="185"/>
      <c r="D1120" s="87"/>
      <c r="E1120" s="185"/>
      <c r="AC1120" s="87"/>
      <c r="AD1120" s="87"/>
      <c r="AE1120" s="87"/>
      <c r="AF1120" s="87"/>
      <c r="AG1120" s="2"/>
      <c r="AH1120" s="2"/>
    </row>
    <row r="1121" spans="2:34">
      <c r="B1121" s="87"/>
      <c r="C1121" s="185"/>
      <c r="D1121" s="87"/>
      <c r="E1121" s="185"/>
      <c r="AC1121" s="87"/>
      <c r="AD1121" s="87"/>
      <c r="AE1121" s="87"/>
      <c r="AF1121" s="87"/>
      <c r="AG1121" s="2"/>
      <c r="AH1121" s="2"/>
    </row>
    <row r="1122" spans="2:34">
      <c r="B1122" s="87"/>
      <c r="C1122" s="185"/>
      <c r="D1122" s="87"/>
      <c r="E1122" s="185"/>
      <c r="AC1122" s="87"/>
      <c r="AD1122" s="87"/>
      <c r="AE1122" s="87"/>
      <c r="AF1122" s="87"/>
      <c r="AG1122" s="2"/>
      <c r="AH1122" s="2"/>
    </row>
    <row r="1123" spans="2:34">
      <c r="B1123" s="87"/>
      <c r="C1123" s="185"/>
      <c r="D1123" s="87"/>
      <c r="E1123" s="185"/>
      <c r="AC1123" s="87"/>
      <c r="AD1123" s="87"/>
      <c r="AE1123" s="87"/>
      <c r="AF1123" s="87"/>
      <c r="AG1123" s="2"/>
      <c r="AH1123" s="2"/>
    </row>
    <row r="1124" spans="2:34">
      <c r="B1124" s="87"/>
      <c r="C1124" s="185"/>
      <c r="D1124" s="87"/>
      <c r="E1124" s="185"/>
      <c r="AC1124" s="87"/>
      <c r="AD1124" s="87"/>
      <c r="AE1124" s="87"/>
      <c r="AF1124" s="87"/>
      <c r="AG1124" s="2"/>
      <c r="AH1124" s="2"/>
    </row>
    <row r="1125" spans="2:34">
      <c r="B1125" s="87"/>
      <c r="C1125" s="185"/>
      <c r="D1125" s="87"/>
      <c r="E1125" s="185"/>
      <c r="AC1125" s="87"/>
      <c r="AD1125" s="87"/>
      <c r="AE1125" s="87"/>
      <c r="AF1125" s="87"/>
      <c r="AG1125" s="2"/>
      <c r="AH1125" s="2"/>
    </row>
    <row r="1126" spans="2:34">
      <c r="B1126" s="87"/>
      <c r="C1126" s="185"/>
      <c r="D1126" s="87"/>
      <c r="E1126" s="185"/>
      <c r="AC1126" s="87"/>
      <c r="AD1126" s="87"/>
      <c r="AE1126" s="87"/>
      <c r="AF1126" s="87"/>
      <c r="AG1126" s="2"/>
      <c r="AH1126" s="2"/>
    </row>
    <row r="1127" spans="2:34">
      <c r="B1127" s="87"/>
      <c r="C1127" s="185"/>
      <c r="D1127" s="87"/>
      <c r="E1127" s="185"/>
      <c r="AC1127" s="87"/>
      <c r="AD1127" s="87"/>
      <c r="AE1127" s="87"/>
      <c r="AF1127" s="87"/>
      <c r="AG1127" s="2"/>
      <c r="AH1127" s="2"/>
    </row>
    <row r="1128" spans="2:34">
      <c r="B1128" s="87"/>
      <c r="C1128" s="185"/>
      <c r="D1128" s="87"/>
      <c r="E1128" s="185"/>
      <c r="AC1128" s="87"/>
      <c r="AD1128" s="87"/>
      <c r="AE1128" s="87"/>
      <c r="AF1128" s="87"/>
      <c r="AG1128" s="2"/>
      <c r="AH1128" s="2"/>
    </row>
    <row r="1129" spans="2:34">
      <c r="B1129" s="87"/>
      <c r="C1129" s="185"/>
      <c r="D1129" s="87"/>
      <c r="E1129" s="185"/>
      <c r="AC1129" s="87"/>
      <c r="AD1129" s="87"/>
      <c r="AE1129" s="87"/>
      <c r="AF1129" s="87"/>
      <c r="AG1129" s="2"/>
      <c r="AH1129" s="2"/>
    </row>
    <row r="1130" spans="2:34">
      <c r="B1130" s="87"/>
      <c r="C1130" s="185"/>
      <c r="D1130" s="87"/>
      <c r="E1130" s="185"/>
      <c r="AC1130" s="87"/>
      <c r="AD1130" s="87"/>
      <c r="AE1130" s="87"/>
      <c r="AF1130" s="87"/>
      <c r="AG1130" s="2"/>
      <c r="AH1130" s="2"/>
    </row>
    <row r="1131" spans="2:34">
      <c r="B1131" s="87"/>
      <c r="C1131" s="185"/>
      <c r="D1131" s="87"/>
      <c r="E1131" s="185"/>
      <c r="AC1131" s="87"/>
      <c r="AD1131" s="87"/>
      <c r="AE1131" s="87"/>
      <c r="AF1131" s="87"/>
      <c r="AG1131" s="2"/>
      <c r="AH1131" s="2"/>
    </row>
    <row r="1132" spans="2:34">
      <c r="B1132" s="87"/>
      <c r="C1132" s="185"/>
      <c r="D1132" s="87"/>
      <c r="E1132" s="185"/>
      <c r="AC1132" s="87"/>
      <c r="AD1132" s="87"/>
      <c r="AE1132" s="87"/>
      <c r="AF1132" s="87"/>
      <c r="AG1132" s="2"/>
      <c r="AH1132" s="2"/>
    </row>
    <row r="1133" spans="2:34">
      <c r="B1133" s="87"/>
      <c r="C1133" s="185"/>
      <c r="D1133" s="87"/>
      <c r="E1133" s="185"/>
      <c r="AC1133" s="87"/>
      <c r="AD1133" s="87"/>
      <c r="AE1133" s="87"/>
      <c r="AF1133" s="87"/>
      <c r="AG1133" s="2"/>
      <c r="AH1133" s="2"/>
    </row>
    <row r="1134" spans="2:34">
      <c r="B1134" s="87"/>
      <c r="C1134" s="185"/>
      <c r="D1134" s="87"/>
      <c r="E1134" s="185"/>
      <c r="AC1134" s="87"/>
      <c r="AD1134" s="87"/>
      <c r="AE1134" s="87"/>
      <c r="AF1134" s="87"/>
      <c r="AG1134" s="2"/>
      <c r="AH1134" s="2"/>
    </row>
    <row r="1135" spans="2:34">
      <c r="B1135" s="87"/>
      <c r="C1135" s="185"/>
      <c r="D1135" s="87"/>
      <c r="E1135" s="185"/>
      <c r="AC1135" s="87"/>
      <c r="AD1135" s="87"/>
      <c r="AE1135" s="87"/>
      <c r="AF1135" s="87"/>
      <c r="AG1135" s="2"/>
      <c r="AH1135" s="2"/>
    </row>
    <row r="1136" spans="2:34">
      <c r="B1136" s="87"/>
      <c r="C1136" s="185"/>
      <c r="D1136" s="87"/>
      <c r="E1136" s="185"/>
      <c r="AC1136" s="87"/>
      <c r="AD1136" s="87"/>
      <c r="AE1136" s="87"/>
      <c r="AF1136" s="87"/>
      <c r="AG1136" s="2"/>
      <c r="AH1136" s="2"/>
    </row>
    <row r="1137" spans="2:34">
      <c r="B1137" s="87"/>
      <c r="C1137" s="185"/>
      <c r="D1137" s="87"/>
      <c r="E1137" s="185"/>
      <c r="AC1137" s="87"/>
      <c r="AD1137" s="87"/>
      <c r="AE1137" s="87"/>
      <c r="AF1137" s="87"/>
      <c r="AG1137" s="2"/>
      <c r="AH1137" s="2"/>
    </row>
    <row r="1138" spans="2:34">
      <c r="B1138" s="87"/>
      <c r="C1138" s="185"/>
      <c r="D1138" s="87"/>
      <c r="E1138" s="185"/>
      <c r="AC1138" s="87"/>
      <c r="AD1138" s="87"/>
      <c r="AE1138" s="87"/>
      <c r="AF1138" s="87"/>
      <c r="AG1138" s="2"/>
      <c r="AH1138" s="2"/>
    </row>
    <row r="1139" spans="2:34">
      <c r="B1139" s="87"/>
      <c r="C1139" s="185"/>
      <c r="D1139" s="87"/>
      <c r="E1139" s="185"/>
      <c r="AC1139" s="87"/>
      <c r="AD1139" s="87"/>
      <c r="AE1139" s="87"/>
      <c r="AF1139" s="87"/>
      <c r="AG1139" s="2"/>
      <c r="AH1139" s="2"/>
    </row>
    <row r="1140" spans="2:34">
      <c r="B1140" s="87"/>
      <c r="C1140" s="185"/>
      <c r="D1140" s="87"/>
      <c r="E1140" s="185"/>
      <c r="AC1140" s="87"/>
      <c r="AD1140" s="87"/>
      <c r="AE1140" s="87"/>
      <c r="AF1140" s="87"/>
      <c r="AG1140" s="2"/>
      <c r="AH1140" s="2"/>
    </row>
    <row r="1141" spans="2:34">
      <c r="B1141" s="87"/>
      <c r="C1141" s="185"/>
      <c r="D1141" s="87"/>
      <c r="E1141" s="185"/>
      <c r="AC1141" s="87"/>
      <c r="AD1141" s="87"/>
      <c r="AE1141" s="87"/>
      <c r="AF1141" s="87"/>
      <c r="AG1141" s="2"/>
      <c r="AH1141" s="2"/>
    </row>
    <row r="1142" spans="2:34">
      <c r="B1142" s="87"/>
      <c r="C1142" s="185"/>
      <c r="D1142" s="87"/>
      <c r="E1142" s="185"/>
      <c r="AC1142" s="87"/>
      <c r="AD1142" s="87"/>
      <c r="AE1142" s="87"/>
      <c r="AF1142" s="87"/>
      <c r="AG1142" s="2"/>
      <c r="AH1142" s="2"/>
    </row>
    <row r="1143" spans="2:34">
      <c r="B1143" s="87"/>
      <c r="C1143" s="185"/>
      <c r="D1143" s="87"/>
      <c r="E1143" s="185"/>
      <c r="AC1143" s="87"/>
      <c r="AD1143" s="87"/>
      <c r="AE1143" s="87"/>
      <c r="AF1143" s="87"/>
      <c r="AG1143" s="2"/>
      <c r="AH1143" s="2"/>
    </row>
    <row r="1144" spans="2:34">
      <c r="B1144" s="87"/>
      <c r="C1144" s="185"/>
      <c r="D1144" s="87"/>
      <c r="E1144" s="185"/>
      <c r="AC1144" s="87"/>
      <c r="AD1144" s="87"/>
      <c r="AE1144" s="87"/>
      <c r="AF1144" s="87"/>
      <c r="AG1144" s="2"/>
      <c r="AH1144" s="2"/>
    </row>
    <row r="1145" spans="2:34">
      <c r="B1145" s="87"/>
      <c r="C1145" s="185"/>
      <c r="D1145" s="87"/>
      <c r="E1145" s="185"/>
      <c r="AC1145" s="87"/>
      <c r="AD1145" s="87"/>
      <c r="AE1145" s="87"/>
      <c r="AF1145" s="87"/>
      <c r="AG1145" s="2"/>
      <c r="AH1145" s="2"/>
    </row>
    <row r="1146" spans="2:34">
      <c r="B1146" s="87"/>
      <c r="C1146" s="185"/>
      <c r="D1146" s="87"/>
      <c r="E1146" s="185"/>
      <c r="AC1146" s="87"/>
      <c r="AD1146" s="87"/>
      <c r="AE1146" s="87"/>
      <c r="AF1146" s="87"/>
      <c r="AG1146" s="2"/>
      <c r="AH1146" s="2"/>
    </row>
    <row r="1147" spans="2:34">
      <c r="B1147" s="87"/>
      <c r="C1147" s="185"/>
      <c r="D1147" s="87"/>
      <c r="E1147" s="185"/>
      <c r="AC1147" s="87"/>
      <c r="AD1147" s="87"/>
      <c r="AE1147" s="87"/>
      <c r="AF1147" s="87"/>
      <c r="AG1147" s="2"/>
      <c r="AH1147" s="2"/>
    </row>
    <row r="1148" spans="2:34">
      <c r="B1148" s="87"/>
      <c r="C1148" s="185"/>
      <c r="D1148" s="87"/>
      <c r="E1148" s="185"/>
      <c r="AC1148" s="87"/>
      <c r="AD1148" s="87"/>
      <c r="AE1148" s="87"/>
      <c r="AF1148" s="87"/>
      <c r="AG1148" s="2"/>
      <c r="AH1148" s="2"/>
    </row>
    <row r="1149" spans="2:34">
      <c r="B1149" s="87"/>
      <c r="C1149" s="185"/>
      <c r="D1149" s="87"/>
      <c r="E1149" s="185"/>
      <c r="AC1149" s="87"/>
      <c r="AD1149" s="87"/>
      <c r="AE1149" s="87"/>
      <c r="AF1149" s="87"/>
      <c r="AG1149" s="2"/>
      <c r="AH1149" s="2"/>
    </row>
    <row r="1150" spans="2:34">
      <c r="B1150" s="87"/>
      <c r="C1150" s="185"/>
      <c r="D1150" s="87"/>
      <c r="E1150" s="185"/>
      <c r="AC1150" s="87"/>
      <c r="AD1150" s="87"/>
      <c r="AE1150" s="87"/>
      <c r="AF1150" s="87"/>
      <c r="AG1150" s="2"/>
      <c r="AH1150" s="2"/>
    </row>
    <row r="1151" spans="2:34">
      <c r="B1151" s="87"/>
      <c r="C1151" s="185"/>
      <c r="D1151" s="87"/>
      <c r="E1151" s="185"/>
      <c r="AC1151" s="87"/>
      <c r="AD1151" s="87"/>
      <c r="AE1151" s="87"/>
      <c r="AF1151" s="87"/>
      <c r="AG1151" s="2"/>
      <c r="AH1151" s="2"/>
    </row>
    <row r="1152" spans="2:34">
      <c r="B1152" s="87"/>
      <c r="C1152" s="185"/>
      <c r="D1152" s="87"/>
      <c r="E1152" s="185"/>
      <c r="AC1152" s="87"/>
      <c r="AD1152" s="87"/>
      <c r="AE1152" s="87"/>
      <c r="AF1152" s="87"/>
      <c r="AG1152" s="2"/>
      <c r="AH1152" s="2"/>
    </row>
    <row r="1153" spans="2:34">
      <c r="B1153" s="87"/>
      <c r="C1153" s="185"/>
      <c r="D1153" s="87"/>
      <c r="E1153" s="185"/>
      <c r="AC1153" s="87"/>
      <c r="AD1153" s="87"/>
      <c r="AE1153" s="87"/>
      <c r="AF1153" s="87"/>
      <c r="AG1153" s="2"/>
      <c r="AH1153" s="2"/>
    </row>
    <row r="1154" spans="2:34">
      <c r="B1154" s="87"/>
      <c r="C1154" s="185"/>
      <c r="D1154" s="87"/>
      <c r="E1154" s="185"/>
      <c r="AC1154" s="87"/>
      <c r="AD1154" s="87"/>
      <c r="AE1154" s="87"/>
      <c r="AF1154" s="87"/>
      <c r="AG1154" s="2"/>
      <c r="AH1154" s="2"/>
    </row>
    <row r="1155" spans="2:34">
      <c r="B1155" s="87"/>
      <c r="C1155" s="185"/>
      <c r="D1155" s="87"/>
      <c r="E1155" s="185"/>
      <c r="AC1155" s="87"/>
      <c r="AD1155" s="87"/>
      <c r="AE1155" s="87"/>
      <c r="AF1155" s="87"/>
      <c r="AG1155" s="2"/>
      <c r="AH1155" s="2"/>
    </row>
    <row r="1156" spans="2:34">
      <c r="B1156" s="87"/>
      <c r="C1156" s="185"/>
      <c r="D1156" s="87"/>
      <c r="E1156" s="185"/>
      <c r="AC1156" s="87"/>
      <c r="AD1156" s="87"/>
      <c r="AE1156" s="87"/>
      <c r="AF1156" s="87"/>
      <c r="AG1156" s="2"/>
      <c r="AH1156" s="2"/>
    </row>
    <row r="1157" spans="2:34">
      <c r="B1157" s="87"/>
      <c r="C1157" s="185"/>
      <c r="D1157" s="87"/>
      <c r="E1157" s="185"/>
      <c r="AC1157" s="87"/>
      <c r="AD1157" s="87"/>
      <c r="AE1157" s="87"/>
      <c r="AF1157" s="87"/>
      <c r="AG1157" s="2"/>
      <c r="AH1157" s="2"/>
    </row>
    <row r="1158" spans="2:34">
      <c r="B1158" s="87"/>
      <c r="C1158" s="185"/>
      <c r="D1158" s="87"/>
      <c r="E1158" s="185"/>
      <c r="AC1158" s="87"/>
      <c r="AD1158" s="87"/>
      <c r="AE1158" s="87"/>
      <c r="AF1158" s="87"/>
      <c r="AG1158" s="2"/>
      <c r="AH1158" s="2"/>
    </row>
    <row r="1159" spans="2:34">
      <c r="B1159" s="87"/>
      <c r="C1159" s="185"/>
      <c r="D1159" s="87"/>
      <c r="E1159" s="185"/>
      <c r="AC1159" s="87"/>
      <c r="AD1159" s="87"/>
      <c r="AE1159" s="87"/>
      <c r="AF1159" s="87"/>
      <c r="AG1159" s="2"/>
      <c r="AH1159" s="2"/>
    </row>
    <row r="1160" spans="2:34">
      <c r="B1160" s="87"/>
      <c r="C1160" s="185"/>
      <c r="D1160" s="87"/>
      <c r="E1160" s="185"/>
      <c r="AC1160" s="87"/>
      <c r="AD1160" s="87"/>
      <c r="AE1160" s="87"/>
      <c r="AF1160" s="87"/>
      <c r="AG1160" s="2"/>
      <c r="AH1160" s="2"/>
    </row>
    <row r="1161" spans="2:34">
      <c r="B1161" s="87"/>
      <c r="C1161" s="185"/>
      <c r="D1161" s="87"/>
      <c r="E1161" s="185"/>
      <c r="AC1161" s="87"/>
      <c r="AD1161" s="87"/>
      <c r="AE1161" s="87"/>
      <c r="AF1161" s="87"/>
      <c r="AG1161" s="2"/>
      <c r="AH1161" s="2"/>
    </row>
    <row r="1162" spans="2:34">
      <c r="B1162" s="87"/>
      <c r="C1162" s="185"/>
      <c r="D1162" s="87"/>
      <c r="E1162" s="185"/>
      <c r="AC1162" s="87"/>
      <c r="AD1162" s="87"/>
      <c r="AE1162" s="87"/>
      <c r="AF1162" s="87"/>
      <c r="AG1162" s="2"/>
      <c r="AH1162" s="2"/>
    </row>
    <row r="1163" spans="2:34">
      <c r="B1163" s="87"/>
      <c r="C1163" s="185"/>
      <c r="D1163" s="87"/>
      <c r="E1163" s="185"/>
      <c r="AC1163" s="87"/>
      <c r="AD1163" s="87"/>
      <c r="AE1163" s="87"/>
      <c r="AF1163" s="87"/>
      <c r="AG1163" s="2"/>
      <c r="AH1163" s="2"/>
    </row>
    <row r="1164" spans="2:34">
      <c r="B1164" s="87"/>
      <c r="C1164" s="185"/>
      <c r="D1164" s="87"/>
      <c r="E1164" s="185"/>
      <c r="AC1164" s="87"/>
      <c r="AD1164" s="87"/>
      <c r="AE1164" s="87"/>
      <c r="AF1164" s="87"/>
      <c r="AG1164" s="2"/>
      <c r="AH1164" s="2"/>
    </row>
    <row r="1165" spans="2:34">
      <c r="B1165" s="87"/>
      <c r="C1165" s="185"/>
      <c r="D1165" s="87"/>
      <c r="E1165" s="185"/>
      <c r="AC1165" s="87"/>
      <c r="AD1165" s="87"/>
      <c r="AE1165" s="87"/>
      <c r="AF1165" s="87"/>
      <c r="AG1165" s="2"/>
      <c r="AH1165" s="2"/>
    </row>
    <row r="1166" spans="2:34">
      <c r="B1166" s="87"/>
      <c r="C1166" s="185"/>
      <c r="D1166" s="87"/>
      <c r="E1166" s="185"/>
      <c r="AC1166" s="87"/>
      <c r="AD1166" s="87"/>
      <c r="AE1166" s="87"/>
      <c r="AF1166" s="87"/>
      <c r="AG1166" s="2"/>
      <c r="AH1166" s="2"/>
    </row>
    <row r="1167" spans="2:34">
      <c r="B1167" s="87"/>
      <c r="C1167" s="185"/>
      <c r="D1167" s="87"/>
      <c r="E1167" s="185"/>
      <c r="AC1167" s="87"/>
      <c r="AD1167" s="87"/>
      <c r="AE1167" s="87"/>
      <c r="AF1167" s="87"/>
      <c r="AG1167" s="2"/>
      <c r="AH1167" s="2"/>
    </row>
    <row r="1168" spans="2:34">
      <c r="B1168" s="87"/>
      <c r="C1168" s="185"/>
      <c r="D1168" s="87"/>
      <c r="E1168" s="185"/>
      <c r="AC1168" s="87"/>
      <c r="AD1168" s="87"/>
      <c r="AE1168" s="87"/>
      <c r="AF1168" s="87"/>
      <c r="AG1168" s="2"/>
      <c r="AH1168" s="2"/>
    </row>
    <row r="1169" spans="2:34">
      <c r="B1169" s="87"/>
      <c r="C1169" s="185"/>
      <c r="D1169" s="87"/>
      <c r="E1169" s="185"/>
      <c r="AC1169" s="87"/>
      <c r="AD1169" s="87"/>
      <c r="AE1169" s="87"/>
      <c r="AF1169" s="87"/>
      <c r="AG1169" s="2"/>
      <c r="AH1169" s="2"/>
    </row>
    <row r="1170" spans="2:34">
      <c r="B1170" s="87"/>
      <c r="C1170" s="185"/>
      <c r="D1170" s="87"/>
      <c r="E1170" s="185"/>
      <c r="AC1170" s="87"/>
      <c r="AD1170" s="87"/>
      <c r="AE1170" s="87"/>
      <c r="AF1170" s="87"/>
      <c r="AG1170" s="2"/>
      <c r="AH1170" s="2"/>
    </row>
    <row r="1171" spans="2:34">
      <c r="B1171" s="87"/>
      <c r="C1171" s="185"/>
      <c r="D1171" s="87"/>
      <c r="E1171" s="185"/>
      <c r="AC1171" s="87"/>
      <c r="AD1171" s="87"/>
      <c r="AE1171" s="87"/>
      <c r="AF1171" s="87"/>
      <c r="AG1171" s="2"/>
      <c r="AH1171" s="2"/>
    </row>
    <row r="1172" spans="2:34">
      <c r="B1172" s="87"/>
      <c r="C1172" s="185"/>
      <c r="D1172" s="87"/>
      <c r="E1172" s="185"/>
      <c r="AC1172" s="87"/>
      <c r="AD1172" s="87"/>
      <c r="AE1172" s="87"/>
      <c r="AF1172" s="87"/>
      <c r="AG1172" s="2"/>
      <c r="AH1172" s="2"/>
    </row>
    <row r="1173" spans="2:34">
      <c r="B1173" s="87"/>
      <c r="C1173" s="185"/>
      <c r="D1173" s="87"/>
      <c r="E1173" s="185"/>
      <c r="AC1173" s="87"/>
      <c r="AD1173" s="87"/>
      <c r="AE1173" s="87"/>
      <c r="AF1173" s="87"/>
      <c r="AG1173" s="2"/>
      <c r="AH1173" s="2"/>
    </row>
    <row r="1174" spans="2:34">
      <c r="B1174" s="87"/>
      <c r="C1174" s="185"/>
      <c r="D1174" s="87"/>
      <c r="E1174" s="185"/>
      <c r="AC1174" s="87"/>
      <c r="AD1174" s="87"/>
      <c r="AE1174" s="87"/>
      <c r="AF1174" s="87"/>
      <c r="AG1174" s="2"/>
      <c r="AH1174" s="2"/>
    </row>
    <row r="1175" spans="2:34">
      <c r="B1175" s="87"/>
      <c r="C1175" s="185"/>
      <c r="D1175" s="87"/>
      <c r="E1175" s="185"/>
      <c r="AC1175" s="87"/>
      <c r="AD1175" s="87"/>
      <c r="AE1175" s="87"/>
      <c r="AF1175" s="87"/>
      <c r="AG1175" s="2"/>
      <c r="AH1175" s="2"/>
    </row>
    <row r="1176" spans="2:34">
      <c r="B1176" s="87"/>
      <c r="C1176" s="185"/>
      <c r="D1176" s="87"/>
      <c r="E1176" s="185"/>
      <c r="AC1176" s="87"/>
      <c r="AD1176" s="87"/>
      <c r="AE1176" s="87"/>
      <c r="AF1176" s="87"/>
      <c r="AG1176" s="2"/>
      <c r="AH1176" s="2"/>
    </row>
    <row r="1177" spans="2:34">
      <c r="B1177" s="87"/>
      <c r="C1177" s="185"/>
      <c r="D1177" s="87"/>
      <c r="E1177" s="185"/>
      <c r="AC1177" s="87"/>
      <c r="AD1177" s="87"/>
      <c r="AE1177" s="87"/>
      <c r="AF1177" s="87"/>
      <c r="AG1177" s="2"/>
      <c r="AH1177" s="2"/>
    </row>
    <row r="1178" spans="2:34">
      <c r="B1178" s="87"/>
      <c r="C1178" s="185"/>
      <c r="D1178" s="87"/>
      <c r="E1178" s="185"/>
      <c r="AC1178" s="87"/>
      <c r="AD1178" s="87"/>
      <c r="AE1178" s="87"/>
      <c r="AF1178" s="87"/>
      <c r="AG1178" s="2"/>
      <c r="AH1178" s="2"/>
    </row>
    <row r="1179" spans="2:34">
      <c r="B1179" s="87"/>
      <c r="C1179" s="185"/>
      <c r="D1179" s="87"/>
      <c r="E1179" s="185"/>
      <c r="AC1179" s="87"/>
      <c r="AD1179" s="87"/>
      <c r="AE1179" s="87"/>
      <c r="AF1179" s="87"/>
      <c r="AG1179" s="2"/>
      <c r="AH1179" s="2"/>
    </row>
    <row r="1180" spans="2:34">
      <c r="B1180" s="87"/>
      <c r="C1180" s="185"/>
      <c r="D1180" s="87"/>
      <c r="E1180" s="185"/>
      <c r="AC1180" s="87"/>
      <c r="AD1180" s="87"/>
      <c r="AE1180" s="87"/>
      <c r="AF1180" s="87"/>
      <c r="AG1180" s="2"/>
      <c r="AH1180" s="2"/>
    </row>
    <row r="1181" spans="2:34">
      <c r="B1181" s="87"/>
      <c r="C1181" s="185"/>
      <c r="D1181" s="87"/>
      <c r="E1181" s="185"/>
      <c r="AC1181" s="87"/>
      <c r="AD1181" s="87"/>
      <c r="AE1181" s="87"/>
      <c r="AF1181" s="87"/>
      <c r="AG1181" s="2"/>
      <c r="AH1181" s="2"/>
    </row>
    <row r="1182" spans="2:34">
      <c r="B1182" s="87"/>
      <c r="C1182" s="185"/>
      <c r="D1182" s="87"/>
      <c r="E1182" s="185"/>
      <c r="AC1182" s="87"/>
      <c r="AD1182" s="87"/>
      <c r="AE1182" s="87"/>
      <c r="AF1182" s="87"/>
      <c r="AG1182" s="2"/>
      <c r="AH1182" s="2"/>
    </row>
    <row r="1183" spans="2:34">
      <c r="B1183" s="87"/>
      <c r="C1183" s="185"/>
      <c r="D1183" s="87"/>
      <c r="E1183" s="185"/>
      <c r="AC1183" s="87"/>
      <c r="AD1183" s="87"/>
      <c r="AE1183" s="87"/>
      <c r="AF1183" s="87"/>
      <c r="AG1183" s="2"/>
      <c r="AH1183" s="2"/>
    </row>
    <row r="1184" spans="2:34">
      <c r="B1184" s="87"/>
      <c r="C1184" s="185"/>
      <c r="D1184" s="87"/>
      <c r="E1184" s="185"/>
      <c r="AC1184" s="87"/>
      <c r="AD1184" s="87"/>
      <c r="AE1184" s="87"/>
      <c r="AF1184" s="87"/>
      <c r="AG1184" s="2"/>
      <c r="AH1184" s="2"/>
    </row>
    <row r="1185" spans="2:34">
      <c r="B1185" s="87"/>
      <c r="C1185" s="185"/>
      <c r="D1185" s="87"/>
      <c r="E1185" s="185"/>
      <c r="AC1185" s="87"/>
      <c r="AD1185" s="87"/>
      <c r="AE1185" s="87"/>
      <c r="AF1185" s="87"/>
      <c r="AG1185" s="2"/>
      <c r="AH1185" s="2"/>
    </row>
    <row r="1186" spans="2:34">
      <c r="B1186" s="87"/>
      <c r="C1186" s="185"/>
      <c r="D1186" s="87"/>
      <c r="E1186" s="185"/>
      <c r="AC1186" s="87"/>
      <c r="AD1186" s="87"/>
      <c r="AE1186" s="87"/>
      <c r="AF1186" s="87"/>
      <c r="AG1186" s="2"/>
      <c r="AH1186" s="2"/>
    </row>
    <row r="1187" spans="2:34">
      <c r="B1187" s="87"/>
      <c r="C1187" s="185"/>
      <c r="D1187" s="87"/>
      <c r="E1187" s="185"/>
      <c r="AC1187" s="87"/>
      <c r="AD1187" s="87"/>
      <c r="AE1187" s="87"/>
      <c r="AF1187" s="87"/>
      <c r="AG1187" s="2"/>
      <c r="AH1187" s="2"/>
    </row>
    <row r="1188" spans="2:34">
      <c r="B1188" s="87"/>
      <c r="C1188" s="185"/>
      <c r="D1188" s="87"/>
      <c r="E1188" s="185"/>
      <c r="AC1188" s="87"/>
      <c r="AD1188" s="87"/>
      <c r="AE1188" s="87"/>
      <c r="AF1188" s="87"/>
      <c r="AG1188" s="2"/>
      <c r="AH1188" s="2"/>
    </row>
    <row r="1189" spans="2:34">
      <c r="B1189" s="87"/>
      <c r="C1189" s="185"/>
      <c r="D1189" s="87"/>
      <c r="E1189" s="185"/>
      <c r="AC1189" s="87"/>
      <c r="AD1189" s="87"/>
      <c r="AE1189" s="87"/>
      <c r="AF1189" s="87"/>
      <c r="AG1189" s="2"/>
      <c r="AH1189" s="2"/>
    </row>
    <row r="1190" spans="2:34">
      <c r="B1190" s="87"/>
      <c r="C1190" s="185"/>
      <c r="D1190" s="87"/>
      <c r="E1190" s="185"/>
      <c r="AC1190" s="87"/>
      <c r="AD1190" s="87"/>
      <c r="AE1190" s="87"/>
      <c r="AF1190" s="87"/>
      <c r="AG1190" s="2"/>
      <c r="AH1190" s="2"/>
    </row>
    <row r="1191" spans="2:34">
      <c r="B1191" s="87"/>
      <c r="C1191" s="185"/>
      <c r="D1191" s="87"/>
      <c r="E1191" s="185"/>
      <c r="AC1191" s="87"/>
      <c r="AD1191" s="87"/>
      <c r="AE1191" s="87"/>
      <c r="AF1191" s="87"/>
      <c r="AG1191" s="2"/>
      <c r="AH1191" s="2"/>
    </row>
    <row r="1192" spans="2:34">
      <c r="B1192" s="87"/>
      <c r="C1192" s="185"/>
      <c r="D1192" s="87"/>
      <c r="E1192" s="185"/>
      <c r="AC1192" s="87"/>
      <c r="AD1192" s="87"/>
      <c r="AE1192" s="87"/>
      <c r="AF1192" s="87"/>
      <c r="AG1192" s="2"/>
      <c r="AH1192" s="2"/>
    </row>
    <row r="1193" spans="2:34">
      <c r="B1193" s="87"/>
      <c r="C1193" s="185"/>
      <c r="D1193" s="87"/>
      <c r="E1193" s="185"/>
      <c r="AC1193" s="87"/>
      <c r="AD1193" s="87"/>
      <c r="AE1193" s="87"/>
      <c r="AF1193" s="87"/>
      <c r="AG1193" s="2"/>
      <c r="AH1193" s="2"/>
    </row>
    <row r="1194" spans="2:34">
      <c r="B1194" s="87"/>
      <c r="C1194" s="185"/>
      <c r="D1194" s="87"/>
      <c r="E1194" s="185"/>
      <c r="AC1194" s="87"/>
      <c r="AD1194" s="87"/>
      <c r="AE1194" s="87"/>
      <c r="AF1194" s="87"/>
      <c r="AG1194" s="2"/>
      <c r="AH1194" s="2"/>
    </row>
    <row r="1195" spans="2:34">
      <c r="B1195" s="87"/>
      <c r="C1195" s="185"/>
      <c r="D1195" s="87"/>
      <c r="E1195" s="185"/>
      <c r="AC1195" s="87"/>
      <c r="AD1195" s="87"/>
      <c r="AE1195" s="87"/>
      <c r="AF1195" s="87"/>
      <c r="AG1195" s="2"/>
      <c r="AH1195" s="2"/>
    </row>
    <row r="1196" spans="2:34">
      <c r="B1196" s="87"/>
      <c r="C1196" s="185"/>
      <c r="D1196" s="87"/>
      <c r="E1196" s="185"/>
      <c r="AC1196" s="87"/>
      <c r="AD1196" s="87"/>
      <c r="AE1196" s="87"/>
      <c r="AF1196" s="87"/>
      <c r="AG1196" s="2"/>
      <c r="AH1196" s="2"/>
    </row>
    <row r="1197" spans="2:34">
      <c r="B1197" s="87"/>
      <c r="C1197" s="185"/>
      <c r="D1197" s="87"/>
      <c r="E1197" s="185"/>
      <c r="AC1197" s="87"/>
      <c r="AD1197" s="87"/>
      <c r="AE1197" s="87"/>
      <c r="AF1197" s="87"/>
      <c r="AG1197" s="2"/>
      <c r="AH1197" s="2"/>
    </row>
    <row r="1198" spans="2:34">
      <c r="B1198" s="87"/>
      <c r="C1198" s="185"/>
      <c r="D1198" s="87"/>
      <c r="E1198" s="185"/>
      <c r="AC1198" s="87"/>
      <c r="AD1198" s="87"/>
      <c r="AE1198" s="87"/>
      <c r="AF1198" s="87"/>
      <c r="AG1198" s="2"/>
      <c r="AH1198" s="2"/>
    </row>
    <row r="1199" spans="2:34">
      <c r="B1199" s="87"/>
      <c r="C1199" s="185"/>
      <c r="D1199" s="87"/>
      <c r="E1199" s="185"/>
      <c r="AC1199" s="87"/>
      <c r="AD1199" s="87"/>
      <c r="AE1199" s="87"/>
      <c r="AF1199" s="87"/>
      <c r="AG1199" s="2"/>
      <c r="AH1199" s="2"/>
    </row>
    <row r="1200" spans="2:34">
      <c r="B1200" s="87"/>
      <c r="C1200" s="185"/>
      <c r="D1200" s="87"/>
      <c r="E1200" s="185"/>
      <c r="AC1200" s="87"/>
      <c r="AD1200" s="87"/>
      <c r="AE1200" s="87"/>
      <c r="AF1200" s="87"/>
      <c r="AG1200" s="2"/>
      <c r="AH1200" s="2"/>
    </row>
    <row r="1201" spans="2:34">
      <c r="B1201" s="87"/>
      <c r="C1201" s="185"/>
      <c r="D1201" s="87"/>
      <c r="E1201" s="185"/>
      <c r="AC1201" s="87"/>
      <c r="AD1201" s="87"/>
      <c r="AE1201" s="87"/>
      <c r="AF1201" s="87"/>
      <c r="AG1201" s="2"/>
      <c r="AH1201" s="2"/>
    </row>
    <row r="1202" spans="2:34">
      <c r="B1202" s="87"/>
      <c r="C1202" s="185"/>
      <c r="D1202" s="87"/>
      <c r="E1202" s="185"/>
      <c r="AC1202" s="87"/>
      <c r="AD1202" s="87"/>
      <c r="AE1202" s="87"/>
      <c r="AF1202" s="87"/>
      <c r="AG1202" s="2"/>
      <c r="AH1202" s="2"/>
    </row>
    <row r="1203" spans="2:34">
      <c r="B1203" s="87"/>
      <c r="C1203" s="185"/>
      <c r="D1203" s="87"/>
      <c r="E1203" s="185"/>
      <c r="AC1203" s="87"/>
      <c r="AD1203" s="87"/>
      <c r="AE1203" s="87"/>
      <c r="AF1203" s="87"/>
      <c r="AG1203" s="2"/>
      <c r="AH1203" s="2"/>
    </row>
    <row r="1204" spans="2:34">
      <c r="B1204" s="87"/>
      <c r="C1204" s="185"/>
      <c r="D1204" s="87"/>
      <c r="E1204" s="185"/>
      <c r="AC1204" s="87"/>
      <c r="AD1204" s="87"/>
      <c r="AE1204" s="87"/>
      <c r="AF1204" s="87"/>
      <c r="AG1204" s="2"/>
      <c r="AH1204" s="2"/>
    </row>
    <row r="1205" spans="2:34">
      <c r="B1205" s="87"/>
      <c r="C1205" s="185"/>
      <c r="D1205" s="87"/>
      <c r="E1205" s="185"/>
      <c r="AC1205" s="87"/>
      <c r="AD1205" s="87"/>
      <c r="AE1205" s="87"/>
      <c r="AF1205" s="87"/>
      <c r="AG1205" s="2"/>
      <c r="AH1205" s="2"/>
    </row>
    <row r="1206" spans="2:34">
      <c r="B1206" s="87"/>
      <c r="C1206" s="185"/>
      <c r="D1206" s="87"/>
      <c r="E1206" s="185"/>
      <c r="AC1206" s="87"/>
      <c r="AD1206" s="87"/>
      <c r="AE1206" s="87"/>
      <c r="AF1206" s="87"/>
      <c r="AG1206" s="2"/>
      <c r="AH1206" s="2"/>
    </row>
    <row r="1207" spans="2:34">
      <c r="B1207" s="87"/>
      <c r="C1207" s="185"/>
      <c r="D1207" s="87"/>
      <c r="E1207" s="185"/>
      <c r="AC1207" s="87"/>
      <c r="AD1207" s="87"/>
      <c r="AE1207" s="87"/>
      <c r="AF1207" s="87"/>
      <c r="AG1207" s="2"/>
      <c r="AH1207" s="2"/>
    </row>
    <row r="1208" spans="2:34">
      <c r="B1208" s="87"/>
      <c r="C1208" s="185"/>
      <c r="D1208" s="87"/>
      <c r="E1208" s="185"/>
      <c r="AC1208" s="87"/>
      <c r="AD1208" s="87"/>
      <c r="AE1208" s="87"/>
      <c r="AF1208" s="87"/>
      <c r="AG1208" s="2"/>
      <c r="AH1208" s="2"/>
    </row>
    <row r="1209" spans="2:34">
      <c r="B1209" s="87"/>
      <c r="C1209" s="185"/>
      <c r="D1209" s="87"/>
      <c r="E1209" s="185"/>
      <c r="AC1209" s="87"/>
      <c r="AD1209" s="87"/>
      <c r="AE1209" s="87"/>
      <c r="AF1209" s="87"/>
      <c r="AG1209" s="2"/>
      <c r="AH1209" s="2"/>
    </row>
    <row r="1210" spans="2:34">
      <c r="B1210" s="87"/>
      <c r="C1210" s="185"/>
      <c r="D1210" s="87"/>
      <c r="E1210" s="185"/>
      <c r="AC1210" s="87"/>
      <c r="AD1210" s="87"/>
      <c r="AE1210" s="87"/>
      <c r="AF1210" s="87"/>
      <c r="AG1210" s="2"/>
      <c r="AH1210" s="2"/>
    </row>
    <row r="1211" spans="2:34">
      <c r="B1211" s="87"/>
      <c r="C1211" s="185"/>
      <c r="D1211" s="87"/>
      <c r="E1211" s="185"/>
      <c r="AC1211" s="87"/>
      <c r="AD1211" s="87"/>
      <c r="AE1211" s="87"/>
      <c r="AF1211" s="87"/>
      <c r="AG1211" s="2"/>
      <c r="AH1211" s="2"/>
    </row>
    <row r="1212" spans="2:34">
      <c r="B1212" s="87"/>
      <c r="C1212" s="185"/>
      <c r="D1212" s="87"/>
      <c r="E1212" s="185"/>
      <c r="AC1212" s="87"/>
      <c r="AD1212" s="87"/>
      <c r="AE1212" s="87"/>
      <c r="AF1212" s="87"/>
      <c r="AG1212" s="2"/>
      <c r="AH1212" s="2"/>
    </row>
    <row r="1213" spans="2:34">
      <c r="B1213" s="87"/>
      <c r="C1213" s="185"/>
      <c r="D1213" s="87"/>
      <c r="E1213" s="185"/>
      <c r="AC1213" s="87"/>
      <c r="AD1213" s="87"/>
      <c r="AE1213" s="87"/>
      <c r="AF1213" s="87"/>
      <c r="AG1213" s="2"/>
      <c r="AH1213" s="2"/>
    </row>
    <row r="1214" spans="2:34">
      <c r="B1214" s="87"/>
      <c r="C1214" s="185"/>
      <c r="D1214" s="87"/>
      <c r="E1214" s="185"/>
      <c r="AC1214" s="87"/>
      <c r="AD1214" s="87"/>
      <c r="AE1214" s="87"/>
      <c r="AF1214" s="87"/>
      <c r="AG1214" s="2"/>
      <c r="AH1214" s="2"/>
    </row>
    <row r="1215" spans="2:34">
      <c r="B1215" s="87"/>
      <c r="C1215" s="185"/>
      <c r="D1215" s="87"/>
      <c r="E1215" s="185"/>
      <c r="AC1215" s="87"/>
      <c r="AD1215" s="87"/>
      <c r="AE1215" s="87"/>
      <c r="AF1215" s="87"/>
      <c r="AG1215" s="2"/>
      <c r="AH1215" s="2"/>
    </row>
    <row r="1216" spans="2:34">
      <c r="B1216" s="87"/>
      <c r="C1216" s="185"/>
      <c r="D1216" s="87"/>
      <c r="E1216" s="185"/>
      <c r="AC1216" s="87"/>
      <c r="AD1216" s="87"/>
      <c r="AE1216" s="87"/>
      <c r="AF1216" s="87"/>
      <c r="AG1216" s="2"/>
      <c r="AH1216" s="2"/>
    </row>
    <row r="1217" spans="2:34">
      <c r="B1217" s="87"/>
      <c r="C1217" s="185"/>
      <c r="D1217" s="87"/>
      <c r="E1217" s="185"/>
      <c r="AC1217" s="87"/>
      <c r="AD1217" s="87"/>
      <c r="AE1217" s="87"/>
      <c r="AF1217" s="87"/>
      <c r="AG1217" s="2"/>
      <c r="AH1217" s="2"/>
    </row>
    <row r="1218" spans="2:34">
      <c r="B1218" s="87"/>
      <c r="C1218" s="185"/>
      <c r="D1218" s="87"/>
      <c r="E1218" s="185"/>
      <c r="AC1218" s="87"/>
      <c r="AD1218" s="87"/>
      <c r="AE1218" s="87"/>
      <c r="AF1218" s="87"/>
      <c r="AG1218" s="2"/>
      <c r="AH1218" s="2"/>
    </row>
    <row r="1219" spans="2:34">
      <c r="B1219" s="87"/>
      <c r="C1219" s="185"/>
      <c r="D1219" s="87"/>
      <c r="E1219" s="185"/>
      <c r="AC1219" s="87"/>
      <c r="AD1219" s="87"/>
      <c r="AE1219" s="87"/>
      <c r="AF1219" s="87"/>
      <c r="AG1219" s="2"/>
      <c r="AH1219" s="2"/>
    </row>
    <row r="1220" spans="2:34">
      <c r="B1220" s="87"/>
      <c r="C1220" s="185"/>
      <c r="D1220" s="87"/>
      <c r="E1220" s="185"/>
      <c r="AC1220" s="87"/>
      <c r="AD1220" s="87"/>
      <c r="AE1220" s="87"/>
      <c r="AF1220" s="87"/>
      <c r="AG1220" s="2"/>
      <c r="AH1220" s="2"/>
    </row>
    <row r="1221" spans="2:34">
      <c r="B1221" s="87"/>
      <c r="C1221" s="185"/>
      <c r="D1221" s="87"/>
      <c r="E1221" s="185"/>
      <c r="AC1221" s="87"/>
      <c r="AD1221" s="87"/>
      <c r="AE1221" s="87"/>
      <c r="AF1221" s="87"/>
      <c r="AG1221" s="2"/>
      <c r="AH1221" s="2"/>
    </row>
    <row r="1222" spans="2:34">
      <c r="B1222" s="87"/>
      <c r="C1222" s="185"/>
      <c r="D1222" s="87"/>
      <c r="E1222" s="185"/>
      <c r="AC1222" s="87"/>
      <c r="AD1222" s="87"/>
      <c r="AE1222" s="87"/>
      <c r="AF1222" s="87"/>
      <c r="AG1222" s="2"/>
      <c r="AH1222" s="2"/>
    </row>
    <row r="1223" spans="2:34">
      <c r="B1223" s="87"/>
      <c r="C1223" s="185"/>
      <c r="D1223" s="87"/>
      <c r="E1223" s="185"/>
      <c r="AC1223" s="87"/>
      <c r="AD1223" s="87"/>
      <c r="AE1223" s="87"/>
      <c r="AF1223" s="87"/>
      <c r="AG1223" s="2"/>
      <c r="AH1223" s="2"/>
    </row>
    <row r="1224" spans="2:34">
      <c r="B1224" s="87"/>
      <c r="C1224" s="185"/>
      <c r="D1224" s="87"/>
      <c r="E1224" s="185"/>
      <c r="AC1224" s="87"/>
      <c r="AD1224" s="87"/>
      <c r="AE1224" s="87"/>
      <c r="AF1224" s="87"/>
      <c r="AG1224" s="2"/>
      <c r="AH1224" s="2"/>
    </row>
    <row r="1225" spans="2:34">
      <c r="B1225" s="87"/>
      <c r="C1225" s="185"/>
      <c r="D1225" s="87"/>
      <c r="E1225" s="185"/>
      <c r="AC1225" s="87"/>
      <c r="AD1225" s="87"/>
      <c r="AE1225" s="87"/>
      <c r="AF1225" s="87"/>
      <c r="AG1225" s="2"/>
      <c r="AH1225" s="2"/>
    </row>
    <row r="1226" spans="2:34">
      <c r="B1226" s="87"/>
      <c r="C1226" s="185"/>
      <c r="D1226" s="87"/>
      <c r="E1226" s="185"/>
      <c r="AC1226" s="87"/>
      <c r="AD1226" s="87"/>
      <c r="AE1226" s="87"/>
      <c r="AF1226" s="87"/>
      <c r="AG1226" s="2"/>
      <c r="AH1226" s="2"/>
    </row>
    <row r="1227" spans="2:34">
      <c r="B1227" s="87"/>
      <c r="C1227" s="185"/>
      <c r="D1227" s="87"/>
      <c r="E1227" s="185"/>
      <c r="AC1227" s="87"/>
      <c r="AD1227" s="87"/>
      <c r="AE1227" s="87"/>
      <c r="AF1227" s="87"/>
      <c r="AG1227" s="2"/>
      <c r="AH1227" s="2"/>
    </row>
    <row r="1228" spans="2:34">
      <c r="B1228" s="87"/>
      <c r="C1228" s="185"/>
      <c r="D1228" s="87"/>
      <c r="E1228" s="185"/>
      <c r="AC1228" s="87"/>
      <c r="AD1228" s="87"/>
      <c r="AE1228" s="87"/>
      <c r="AF1228" s="87"/>
      <c r="AG1228" s="2"/>
      <c r="AH1228" s="2"/>
    </row>
    <row r="1229" spans="2:34">
      <c r="B1229" s="87"/>
      <c r="C1229" s="185"/>
      <c r="D1229" s="87"/>
      <c r="E1229" s="185"/>
      <c r="AC1229" s="87"/>
      <c r="AD1229" s="87"/>
      <c r="AE1229" s="87"/>
      <c r="AF1229" s="87"/>
      <c r="AG1229" s="2"/>
      <c r="AH1229" s="2"/>
    </row>
    <row r="1230" spans="2:34">
      <c r="B1230" s="87"/>
      <c r="C1230" s="185"/>
      <c r="D1230" s="87"/>
      <c r="E1230" s="185"/>
      <c r="AC1230" s="87"/>
      <c r="AD1230" s="87"/>
      <c r="AE1230" s="87"/>
      <c r="AF1230" s="87"/>
      <c r="AG1230" s="2"/>
      <c r="AH1230" s="2"/>
    </row>
    <row r="1231" spans="2:34">
      <c r="B1231" s="87"/>
      <c r="C1231" s="185"/>
      <c r="D1231" s="87"/>
      <c r="E1231" s="185"/>
      <c r="AC1231" s="87"/>
      <c r="AD1231" s="87"/>
      <c r="AE1231" s="87"/>
      <c r="AF1231" s="87"/>
      <c r="AG1231" s="2"/>
      <c r="AH1231" s="2"/>
    </row>
    <row r="1232" spans="2:34">
      <c r="B1232" s="87"/>
      <c r="C1232" s="185"/>
      <c r="D1232" s="87"/>
      <c r="E1232" s="185"/>
      <c r="AC1232" s="87"/>
      <c r="AD1232" s="87"/>
      <c r="AE1232" s="87"/>
      <c r="AF1232" s="87"/>
      <c r="AG1232" s="2"/>
      <c r="AH1232" s="2"/>
    </row>
    <row r="1233" spans="2:34">
      <c r="B1233" s="87"/>
      <c r="C1233" s="185"/>
      <c r="D1233" s="87"/>
      <c r="E1233" s="185"/>
      <c r="AC1233" s="87"/>
      <c r="AD1233" s="87"/>
      <c r="AE1233" s="87"/>
      <c r="AF1233" s="87"/>
      <c r="AG1233" s="2"/>
      <c r="AH1233" s="2"/>
    </row>
    <row r="1234" spans="2:34">
      <c r="B1234" s="87"/>
      <c r="C1234" s="185"/>
      <c r="D1234" s="87"/>
      <c r="E1234" s="185"/>
      <c r="AC1234" s="87"/>
      <c r="AD1234" s="87"/>
      <c r="AE1234" s="87"/>
      <c r="AF1234" s="87"/>
      <c r="AG1234" s="2"/>
      <c r="AH1234" s="2"/>
    </row>
    <row r="1235" spans="2:34">
      <c r="B1235" s="87"/>
      <c r="C1235" s="185"/>
      <c r="D1235" s="87"/>
      <c r="E1235" s="185"/>
      <c r="AC1235" s="87"/>
      <c r="AD1235" s="87"/>
      <c r="AE1235" s="87"/>
      <c r="AF1235" s="87"/>
      <c r="AG1235" s="2"/>
      <c r="AH1235" s="2"/>
    </row>
    <row r="1236" spans="2:34">
      <c r="B1236" s="87"/>
      <c r="C1236" s="185"/>
      <c r="D1236" s="87"/>
      <c r="E1236" s="185"/>
      <c r="AC1236" s="87"/>
      <c r="AD1236" s="87"/>
      <c r="AE1236" s="87"/>
      <c r="AF1236" s="87"/>
      <c r="AG1236" s="2"/>
      <c r="AH1236" s="2"/>
    </row>
    <row r="1237" spans="2:34">
      <c r="B1237" s="87"/>
      <c r="C1237" s="185"/>
      <c r="D1237" s="87"/>
      <c r="E1237" s="185"/>
      <c r="AC1237" s="87"/>
      <c r="AD1237" s="87"/>
      <c r="AE1237" s="87"/>
      <c r="AF1237" s="87"/>
      <c r="AG1237" s="2"/>
      <c r="AH1237" s="2"/>
    </row>
    <row r="1238" spans="2:34">
      <c r="B1238" s="87"/>
      <c r="C1238" s="185"/>
      <c r="D1238" s="87"/>
      <c r="E1238" s="185"/>
      <c r="AC1238" s="87"/>
      <c r="AD1238" s="87"/>
      <c r="AE1238" s="87"/>
      <c r="AF1238" s="87"/>
      <c r="AG1238" s="2"/>
      <c r="AH1238" s="2"/>
    </row>
    <row r="1239" spans="2:34">
      <c r="B1239" s="87"/>
      <c r="C1239" s="185"/>
      <c r="D1239" s="87"/>
      <c r="E1239" s="185"/>
      <c r="AC1239" s="87"/>
      <c r="AD1239" s="87"/>
      <c r="AE1239" s="87"/>
      <c r="AF1239" s="87"/>
      <c r="AG1239" s="2"/>
      <c r="AH1239" s="2"/>
    </row>
    <row r="1240" spans="2:34">
      <c r="B1240" s="87"/>
      <c r="C1240" s="185"/>
      <c r="D1240" s="87"/>
      <c r="E1240" s="185"/>
      <c r="AC1240" s="87"/>
      <c r="AD1240" s="87"/>
      <c r="AE1240" s="87"/>
      <c r="AF1240" s="87"/>
      <c r="AG1240" s="2"/>
      <c r="AH1240" s="2"/>
    </row>
    <row r="1241" spans="2:34">
      <c r="B1241" s="87"/>
      <c r="C1241" s="185"/>
      <c r="D1241" s="87"/>
      <c r="E1241" s="185"/>
      <c r="AC1241" s="87"/>
      <c r="AD1241" s="87"/>
      <c r="AE1241" s="87"/>
      <c r="AF1241" s="87"/>
      <c r="AG1241" s="2"/>
      <c r="AH1241" s="2"/>
    </row>
    <row r="1242" spans="2:34">
      <c r="B1242" s="87"/>
      <c r="C1242" s="185"/>
      <c r="D1242" s="87"/>
      <c r="E1242" s="185"/>
      <c r="AC1242" s="87"/>
      <c r="AD1242" s="87"/>
      <c r="AE1242" s="87"/>
      <c r="AF1242" s="87"/>
      <c r="AG1242" s="2"/>
      <c r="AH1242" s="2"/>
    </row>
    <row r="1243" spans="2:34">
      <c r="B1243" s="87"/>
      <c r="C1243" s="185"/>
      <c r="D1243" s="87"/>
      <c r="E1243" s="185"/>
      <c r="AC1243" s="87"/>
      <c r="AD1243" s="87"/>
      <c r="AE1243" s="87"/>
      <c r="AF1243" s="87"/>
      <c r="AG1243" s="2"/>
      <c r="AH1243" s="2"/>
    </row>
    <row r="1244" spans="2:34">
      <c r="B1244" s="87"/>
      <c r="C1244" s="185"/>
      <c r="D1244" s="87"/>
      <c r="E1244" s="185"/>
      <c r="AC1244" s="87"/>
      <c r="AD1244" s="87"/>
      <c r="AE1244" s="87"/>
      <c r="AF1244" s="87"/>
      <c r="AG1244" s="2"/>
      <c r="AH1244" s="2"/>
    </row>
    <row r="1245" spans="2:34">
      <c r="B1245" s="87"/>
      <c r="C1245" s="185"/>
      <c r="D1245" s="87"/>
      <c r="E1245" s="185"/>
      <c r="AC1245" s="87"/>
      <c r="AD1245" s="87"/>
      <c r="AE1245" s="87"/>
      <c r="AF1245" s="87"/>
      <c r="AG1245" s="2"/>
      <c r="AH1245" s="2"/>
    </row>
    <row r="1246" spans="2:34">
      <c r="B1246" s="87"/>
      <c r="C1246" s="185"/>
      <c r="D1246" s="87"/>
      <c r="E1246" s="185"/>
      <c r="AC1246" s="87"/>
      <c r="AD1246" s="87"/>
      <c r="AE1246" s="87"/>
      <c r="AF1246" s="87"/>
      <c r="AG1246" s="2"/>
      <c r="AH1246" s="2"/>
    </row>
    <row r="1247" spans="2:34">
      <c r="B1247" s="87"/>
      <c r="C1247" s="185"/>
      <c r="D1247" s="87"/>
      <c r="E1247" s="185"/>
      <c r="AC1247" s="87"/>
      <c r="AD1247" s="87"/>
      <c r="AE1247" s="87"/>
      <c r="AF1247" s="87"/>
      <c r="AG1247" s="2"/>
      <c r="AH1247" s="2"/>
    </row>
    <row r="1248" spans="2:34">
      <c r="B1248" s="87"/>
      <c r="C1248" s="185"/>
      <c r="D1248" s="87"/>
      <c r="E1248" s="185"/>
      <c r="AC1248" s="87"/>
      <c r="AD1248" s="87"/>
      <c r="AE1248" s="87"/>
      <c r="AF1248" s="87"/>
      <c r="AG1248" s="2"/>
      <c r="AH1248" s="2"/>
    </row>
    <row r="1249" spans="2:34">
      <c r="B1249" s="87"/>
      <c r="C1249" s="185"/>
      <c r="D1249" s="87"/>
      <c r="E1249" s="185"/>
      <c r="AC1249" s="87"/>
      <c r="AD1249" s="87"/>
      <c r="AE1249" s="87"/>
      <c r="AF1249" s="87"/>
      <c r="AG1249" s="2"/>
      <c r="AH1249" s="2"/>
    </row>
    <row r="1250" spans="2:34">
      <c r="B1250" s="87"/>
      <c r="C1250" s="185"/>
      <c r="D1250" s="87"/>
      <c r="E1250" s="185"/>
      <c r="AC1250" s="87"/>
      <c r="AD1250" s="87"/>
      <c r="AE1250" s="87"/>
      <c r="AF1250" s="87"/>
      <c r="AG1250" s="2"/>
      <c r="AH1250" s="2"/>
    </row>
    <row r="1251" spans="2:34">
      <c r="B1251" s="87"/>
      <c r="C1251" s="185"/>
      <c r="D1251" s="87"/>
      <c r="E1251" s="185"/>
      <c r="AC1251" s="87"/>
      <c r="AD1251" s="87"/>
      <c r="AE1251" s="87"/>
      <c r="AF1251" s="87"/>
      <c r="AG1251" s="2"/>
      <c r="AH1251" s="2"/>
    </row>
    <row r="1252" spans="2:34">
      <c r="B1252" s="87"/>
      <c r="C1252" s="185"/>
      <c r="D1252" s="87"/>
      <c r="E1252" s="185"/>
      <c r="AC1252" s="87"/>
      <c r="AD1252" s="87"/>
      <c r="AE1252" s="87"/>
      <c r="AF1252" s="87"/>
      <c r="AG1252" s="2"/>
      <c r="AH1252" s="2"/>
    </row>
    <row r="1253" spans="2:34">
      <c r="B1253" s="87"/>
      <c r="C1253" s="185"/>
      <c r="D1253" s="87"/>
      <c r="E1253" s="185"/>
      <c r="AC1253" s="87"/>
      <c r="AD1253" s="87"/>
      <c r="AE1253" s="87"/>
      <c r="AF1253" s="87"/>
      <c r="AG1253" s="2"/>
      <c r="AH1253" s="2"/>
    </row>
    <row r="1254" spans="2:34">
      <c r="B1254" s="87"/>
      <c r="C1254" s="185"/>
      <c r="D1254" s="87"/>
      <c r="E1254" s="185"/>
      <c r="AC1254" s="87"/>
      <c r="AD1254" s="87"/>
      <c r="AE1254" s="87"/>
      <c r="AF1254" s="87"/>
      <c r="AG1254" s="2"/>
      <c r="AH1254" s="2"/>
    </row>
    <row r="1255" spans="2:34">
      <c r="B1255" s="87"/>
      <c r="C1255" s="185"/>
      <c r="D1255" s="87"/>
      <c r="E1255" s="185"/>
      <c r="AC1255" s="87"/>
      <c r="AD1255" s="87"/>
      <c r="AE1255" s="87"/>
      <c r="AF1255" s="87"/>
      <c r="AG1255" s="2"/>
      <c r="AH1255" s="2"/>
    </row>
    <row r="1256" spans="2:34">
      <c r="B1256" s="87"/>
      <c r="C1256" s="185"/>
      <c r="D1256" s="87"/>
      <c r="E1256" s="185"/>
      <c r="AC1256" s="87"/>
      <c r="AD1256" s="87"/>
      <c r="AE1256" s="87"/>
      <c r="AF1256" s="87"/>
      <c r="AG1256" s="2"/>
      <c r="AH1256" s="2"/>
    </row>
    <row r="1257" spans="2:34">
      <c r="B1257" s="87"/>
      <c r="C1257" s="185"/>
      <c r="D1257" s="87"/>
      <c r="E1257" s="185"/>
      <c r="AC1257" s="87"/>
      <c r="AD1257" s="87"/>
      <c r="AE1257" s="87"/>
      <c r="AF1257" s="87"/>
      <c r="AG1257" s="2"/>
      <c r="AH1257" s="2"/>
    </row>
    <row r="1258" spans="2:34">
      <c r="B1258" s="87"/>
      <c r="C1258" s="185"/>
      <c r="D1258" s="87"/>
      <c r="E1258" s="185"/>
      <c r="AC1258" s="87"/>
      <c r="AD1258" s="87"/>
      <c r="AE1258" s="87"/>
      <c r="AF1258" s="87"/>
      <c r="AG1258" s="2"/>
      <c r="AH1258" s="2"/>
    </row>
    <row r="1259" spans="2:34">
      <c r="B1259" s="87"/>
      <c r="C1259" s="185"/>
      <c r="D1259" s="87"/>
      <c r="E1259" s="185"/>
      <c r="AC1259" s="87"/>
      <c r="AD1259" s="87"/>
      <c r="AE1259" s="87"/>
      <c r="AF1259" s="87"/>
      <c r="AG1259" s="2"/>
      <c r="AH1259" s="2"/>
    </row>
    <row r="1260" spans="2:34">
      <c r="B1260" s="87"/>
      <c r="C1260" s="185"/>
      <c r="D1260" s="87"/>
      <c r="E1260" s="185"/>
      <c r="AC1260" s="87"/>
      <c r="AD1260" s="87"/>
      <c r="AE1260" s="87"/>
      <c r="AF1260" s="87"/>
      <c r="AG1260" s="2"/>
      <c r="AH1260" s="2"/>
    </row>
    <row r="1261" spans="2:34">
      <c r="B1261" s="87"/>
      <c r="C1261" s="185"/>
      <c r="D1261" s="87"/>
      <c r="E1261" s="185"/>
      <c r="AC1261" s="87"/>
      <c r="AD1261" s="87"/>
      <c r="AE1261" s="87"/>
      <c r="AF1261" s="87"/>
      <c r="AG1261" s="2"/>
      <c r="AH1261" s="2"/>
    </row>
    <row r="1262" spans="2:34">
      <c r="B1262" s="87"/>
      <c r="C1262" s="185"/>
      <c r="D1262" s="87"/>
      <c r="E1262" s="185"/>
      <c r="AC1262" s="87"/>
      <c r="AD1262" s="87"/>
      <c r="AE1262" s="87"/>
      <c r="AF1262" s="87"/>
      <c r="AG1262" s="2"/>
      <c r="AH1262" s="2"/>
    </row>
    <row r="1263" spans="2:34">
      <c r="B1263" s="87"/>
      <c r="C1263" s="185"/>
      <c r="D1263" s="87"/>
      <c r="E1263" s="185"/>
      <c r="AC1263" s="87"/>
      <c r="AD1263" s="87"/>
      <c r="AE1263" s="87"/>
      <c r="AF1263" s="87"/>
      <c r="AG1263" s="2"/>
      <c r="AH1263" s="2"/>
    </row>
    <row r="1264" spans="2:34">
      <c r="B1264" s="87"/>
      <c r="C1264" s="185"/>
      <c r="D1264" s="87"/>
      <c r="E1264" s="185"/>
      <c r="AC1264" s="87"/>
      <c r="AD1264" s="87"/>
      <c r="AE1264" s="87"/>
      <c r="AF1264" s="87"/>
      <c r="AG1264" s="2"/>
      <c r="AH1264" s="2"/>
    </row>
    <row r="1265" spans="2:34">
      <c r="B1265" s="87"/>
      <c r="C1265" s="185"/>
      <c r="D1265" s="87"/>
      <c r="E1265" s="185"/>
      <c r="AC1265" s="87"/>
      <c r="AD1265" s="87"/>
      <c r="AE1265" s="87"/>
      <c r="AF1265" s="87"/>
      <c r="AG1265" s="2"/>
      <c r="AH1265" s="2"/>
    </row>
    <row r="1266" spans="2:34">
      <c r="B1266" s="87"/>
      <c r="C1266" s="185"/>
      <c r="D1266" s="87"/>
      <c r="E1266" s="185"/>
      <c r="AC1266" s="87"/>
      <c r="AD1266" s="87"/>
      <c r="AE1266" s="87"/>
      <c r="AF1266" s="87"/>
      <c r="AG1266" s="2"/>
      <c r="AH1266" s="2"/>
    </row>
    <row r="1267" spans="2:34">
      <c r="B1267" s="87"/>
      <c r="C1267" s="185"/>
      <c r="D1267" s="87"/>
      <c r="E1267" s="185"/>
      <c r="AC1267" s="87"/>
      <c r="AD1267" s="87"/>
      <c r="AE1267" s="87"/>
      <c r="AF1267" s="87"/>
      <c r="AG1267" s="2"/>
      <c r="AH1267" s="2"/>
    </row>
    <row r="1268" spans="2:34">
      <c r="B1268" s="87"/>
      <c r="C1268" s="185"/>
      <c r="D1268" s="87"/>
      <c r="E1268" s="185"/>
      <c r="AC1268" s="87"/>
      <c r="AD1268" s="87"/>
      <c r="AE1268" s="87"/>
      <c r="AF1268" s="87"/>
      <c r="AG1268" s="2"/>
      <c r="AH1268" s="2"/>
    </row>
    <row r="1269" spans="2:34">
      <c r="B1269" s="87"/>
      <c r="C1269" s="185"/>
      <c r="D1269" s="87"/>
      <c r="E1269" s="185"/>
      <c r="AC1269" s="87"/>
      <c r="AD1269" s="87"/>
      <c r="AE1269" s="87"/>
      <c r="AF1269" s="87"/>
      <c r="AG1269" s="2"/>
      <c r="AH1269" s="2"/>
    </row>
    <row r="1270" spans="2:34">
      <c r="B1270" s="87"/>
      <c r="C1270" s="185"/>
      <c r="D1270" s="87"/>
      <c r="E1270" s="185"/>
      <c r="AC1270" s="87"/>
      <c r="AD1270" s="87"/>
      <c r="AE1270" s="87"/>
      <c r="AF1270" s="87"/>
      <c r="AG1270" s="2"/>
      <c r="AH1270" s="2"/>
    </row>
    <row r="1271" spans="2:34">
      <c r="B1271" s="87"/>
      <c r="C1271" s="185"/>
      <c r="D1271" s="87"/>
      <c r="E1271" s="185"/>
      <c r="AC1271" s="87"/>
      <c r="AD1271" s="87"/>
      <c r="AE1271" s="87"/>
      <c r="AF1271" s="87"/>
      <c r="AG1271" s="2"/>
      <c r="AH1271" s="2"/>
    </row>
    <row r="1272" spans="2:34">
      <c r="B1272" s="87"/>
      <c r="C1272" s="185"/>
      <c r="D1272" s="87"/>
      <c r="E1272" s="185"/>
      <c r="AC1272" s="87"/>
      <c r="AD1272" s="87"/>
      <c r="AE1272" s="87"/>
      <c r="AF1272" s="87"/>
      <c r="AG1272" s="2"/>
      <c r="AH1272" s="2"/>
    </row>
    <row r="1273" spans="2:34">
      <c r="B1273" s="87"/>
      <c r="C1273" s="185"/>
      <c r="D1273" s="87"/>
      <c r="E1273" s="185"/>
      <c r="AC1273" s="87"/>
      <c r="AD1273" s="87"/>
      <c r="AE1273" s="87"/>
      <c r="AF1273" s="87"/>
      <c r="AG1273" s="2"/>
      <c r="AH1273" s="2"/>
    </row>
    <row r="1274" spans="2:34">
      <c r="B1274" s="87"/>
      <c r="C1274" s="185"/>
      <c r="D1274" s="87"/>
      <c r="E1274" s="185"/>
      <c r="AC1274" s="87"/>
      <c r="AD1274" s="87"/>
      <c r="AE1274" s="87"/>
      <c r="AF1274" s="87"/>
      <c r="AG1274" s="2"/>
      <c r="AH1274" s="2"/>
    </row>
    <row r="1275" spans="2:34">
      <c r="B1275" s="87"/>
      <c r="C1275" s="185"/>
      <c r="D1275" s="87"/>
      <c r="E1275" s="185"/>
      <c r="AC1275" s="87"/>
      <c r="AD1275" s="87"/>
      <c r="AE1275" s="87"/>
      <c r="AF1275" s="87"/>
      <c r="AG1275" s="2"/>
      <c r="AH1275" s="2"/>
    </row>
    <row r="1276" spans="2:34">
      <c r="B1276" s="87"/>
      <c r="C1276" s="185"/>
      <c r="D1276" s="87"/>
      <c r="E1276" s="185"/>
      <c r="AC1276" s="87"/>
      <c r="AD1276" s="87"/>
      <c r="AE1276" s="87"/>
      <c r="AF1276" s="87"/>
      <c r="AG1276" s="2"/>
      <c r="AH1276" s="2"/>
    </row>
    <row r="1277" spans="2:34">
      <c r="B1277" s="87"/>
      <c r="C1277" s="185"/>
      <c r="D1277" s="87"/>
      <c r="E1277" s="185"/>
      <c r="AC1277" s="87"/>
      <c r="AD1277" s="87"/>
      <c r="AE1277" s="87"/>
      <c r="AF1277" s="87"/>
      <c r="AG1277" s="2"/>
      <c r="AH1277" s="2"/>
    </row>
    <row r="1278" spans="2:34">
      <c r="B1278" s="87"/>
      <c r="C1278" s="185"/>
      <c r="D1278" s="87"/>
      <c r="E1278" s="185"/>
      <c r="AC1278" s="87"/>
      <c r="AD1278" s="87"/>
      <c r="AE1278" s="87"/>
      <c r="AF1278" s="87"/>
      <c r="AG1278" s="2"/>
      <c r="AH1278" s="2"/>
    </row>
    <row r="1279" spans="2:34">
      <c r="B1279" s="87"/>
      <c r="C1279" s="185"/>
      <c r="D1279" s="87"/>
      <c r="E1279" s="185"/>
      <c r="AC1279" s="87"/>
      <c r="AD1279" s="87"/>
      <c r="AE1279" s="87"/>
      <c r="AF1279" s="87"/>
      <c r="AG1279" s="2"/>
      <c r="AH1279" s="2"/>
    </row>
    <row r="1280" spans="2:34">
      <c r="B1280" s="87"/>
      <c r="C1280" s="185"/>
      <c r="D1280" s="87"/>
      <c r="E1280" s="185"/>
      <c r="AC1280" s="87"/>
      <c r="AD1280" s="87"/>
      <c r="AE1280" s="87"/>
      <c r="AF1280" s="87"/>
      <c r="AG1280" s="2"/>
      <c r="AH1280" s="2"/>
    </row>
    <row r="1281" spans="2:34">
      <c r="B1281" s="87"/>
      <c r="C1281" s="185"/>
      <c r="D1281" s="87"/>
      <c r="E1281" s="185"/>
      <c r="AC1281" s="87"/>
      <c r="AD1281" s="87"/>
      <c r="AE1281" s="87"/>
      <c r="AF1281" s="87"/>
      <c r="AG1281" s="2"/>
      <c r="AH1281" s="2"/>
    </row>
    <row r="1282" spans="2:34">
      <c r="B1282" s="87"/>
      <c r="C1282" s="185"/>
      <c r="D1282" s="87"/>
      <c r="E1282" s="185"/>
      <c r="AC1282" s="87"/>
      <c r="AD1282" s="87"/>
      <c r="AE1282" s="87"/>
      <c r="AF1282" s="87"/>
      <c r="AG1282" s="2"/>
      <c r="AH1282" s="2"/>
    </row>
    <row r="1283" spans="2:34">
      <c r="B1283" s="87"/>
      <c r="C1283" s="185"/>
      <c r="D1283" s="87"/>
      <c r="E1283" s="185"/>
      <c r="AC1283" s="87"/>
      <c r="AD1283" s="87"/>
      <c r="AE1283" s="87"/>
      <c r="AF1283" s="87"/>
      <c r="AG1283" s="2"/>
      <c r="AH1283" s="2"/>
    </row>
    <row r="1284" spans="2:34">
      <c r="B1284" s="87"/>
      <c r="C1284" s="185"/>
      <c r="D1284" s="87"/>
      <c r="E1284" s="185"/>
      <c r="AC1284" s="87"/>
      <c r="AD1284" s="87"/>
      <c r="AE1284" s="87"/>
      <c r="AF1284" s="87"/>
      <c r="AG1284" s="2"/>
      <c r="AH1284" s="2"/>
    </row>
    <row r="1285" spans="2:34">
      <c r="B1285" s="87"/>
      <c r="C1285" s="185"/>
      <c r="D1285" s="87"/>
      <c r="E1285" s="185"/>
      <c r="AC1285" s="87"/>
      <c r="AD1285" s="87"/>
      <c r="AE1285" s="87"/>
      <c r="AF1285" s="87"/>
      <c r="AG1285" s="2"/>
      <c r="AH1285" s="2"/>
    </row>
    <row r="1286" spans="2:34">
      <c r="B1286" s="87"/>
      <c r="C1286" s="185"/>
      <c r="D1286" s="87"/>
      <c r="E1286" s="185"/>
      <c r="AC1286" s="87"/>
      <c r="AD1286" s="87"/>
      <c r="AE1286" s="87"/>
      <c r="AF1286" s="87"/>
      <c r="AG1286" s="2"/>
      <c r="AH1286" s="2"/>
    </row>
    <row r="1287" spans="2:34">
      <c r="B1287" s="87"/>
      <c r="C1287" s="185"/>
      <c r="D1287" s="87"/>
      <c r="E1287" s="185"/>
      <c r="AC1287" s="87"/>
      <c r="AD1287" s="87"/>
      <c r="AE1287" s="87"/>
      <c r="AF1287" s="87"/>
      <c r="AG1287" s="2"/>
      <c r="AH1287" s="2"/>
    </row>
    <row r="1288" spans="2:34">
      <c r="B1288" s="87"/>
      <c r="C1288" s="185"/>
      <c r="D1288" s="87"/>
      <c r="E1288" s="185"/>
      <c r="AC1288" s="87"/>
      <c r="AD1288" s="87"/>
      <c r="AE1288" s="87"/>
      <c r="AF1288" s="87"/>
      <c r="AG1288" s="2"/>
      <c r="AH1288" s="2"/>
    </row>
    <row r="1289" spans="2:34">
      <c r="B1289" s="87"/>
      <c r="C1289" s="185"/>
      <c r="D1289" s="87"/>
      <c r="E1289" s="185"/>
      <c r="AC1289" s="87"/>
      <c r="AD1289" s="87"/>
      <c r="AE1289" s="87"/>
      <c r="AF1289" s="87"/>
      <c r="AG1289" s="2"/>
      <c r="AH1289" s="2"/>
    </row>
    <row r="1290" spans="2:34">
      <c r="B1290" s="87"/>
      <c r="C1290" s="185"/>
      <c r="D1290" s="87"/>
      <c r="E1290" s="185"/>
      <c r="AC1290" s="87"/>
      <c r="AD1290" s="87"/>
      <c r="AE1290" s="87"/>
      <c r="AF1290" s="87"/>
      <c r="AG1290" s="2"/>
      <c r="AH1290" s="2"/>
    </row>
    <row r="1291" spans="2:34">
      <c r="B1291" s="87"/>
      <c r="C1291" s="185"/>
      <c r="D1291" s="87"/>
      <c r="E1291" s="185"/>
      <c r="AC1291" s="87"/>
      <c r="AD1291" s="87"/>
      <c r="AE1291" s="87"/>
      <c r="AF1291" s="87"/>
      <c r="AG1291" s="2"/>
      <c r="AH1291" s="2"/>
    </row>
    <row r="1292" spans="2:34">
      <c r="B1292" s="87"/>
      <c r="C1292" s="185"/>
      <c r="D1292" s="87"/>
      <c r="E1292" s="185"/>
      <c r="AC1292" s="87"/>
      <c r="AD1292" s="87"/>
      <c r="AE1292" s="87"/>
      <c r="AF1292" s="87"/>
      <c r="AG1292" s="2"/>
      <c r="AH1292" s="2"/>
    </row>
    <row r="1293" spans="2:34">
      <c r="B1293" s="87"/>
      <c r="C1293" s="185"/>
      <c r="D1293" s="87"/>
      <c r="E1293" s="185"/>
      <c r="AC1293" s="87"/>
      <c r="AD1293" s="87"/>
      <c r="AE1293" s="87"/>
      <c r="AF1293" s="87"/>
      <c r="AG1293" s="2"/>
      <c r="AH1293" s="2"/>
    </row>
    <row r="1294" spans="2:34">
      <c r="B1294" s="87"/>
      <c r="C1294" s="185"/>
      <c r="D1294" s="87"/>
      <c r="E1294" s="185"/>
      <c r="AC1294" s="87"/>
      <c r="AD1294" s="87"/>
      <c r="AE1294" s="87"/>
      <c r="AF1294" s="87"/>
      <c r="AG1294" s="2"/>
      <c r="AH1294" s="2"/>
    </row>
    <row r="1295" spans="2:34">
      <c r="B1295" s="87"/>
      <c r="C1295" s="185"/>
      <c r="D1295" s="87"/>
      <c r="E1295" s="185"/>
      <c r="AC1295" s="87"/>
      <c r="AD1295" s="87"/>
      <c r="AE1295" s="87"/>
      <c r="AF1295" s="87"/>
      <c r="AG1295" s="2"/>
      <c r="AH1295" s="2"/>
    </row>
    <row r="1296" spans="2:34">
      <c r="B1296" s="87"/>
      <c r="C1296" s="185"/>
      <c r="D1296" s="87"/>
      <c r="E1296" s="185"/>
      <c r="AC1296" s="87"/>
      <c r="AD1296" s="87"/>
      <c r="AE1296" s="87"/>
      <c r="AF1296" s="87"/>
      <c r="AG1296" s="2"/>
      <c r="AH1296" s="2"/>
    </row>
    <row r="1297" spans="2:34">
      <c r="B1297" s="87"/>
      <c r="C1297" s="185"/>
      <c r="D1297" s="87"/>
      <c r="E1297" s="185"/>
      <c r="AC1297" s="87"/>
      <c r="AD1297" s="87"/>
      <c r="AE1297" s="87"/>
      <c r="AF1297" s="87"/>
      <c r="AG1297" s="2"/>
      <c r="AH1297" s="2"/>
    </row>
    <row r="1298" spans="2:34">
      <c r="B1298" s="87"/>
      <c r="C1298" s="185"/>
      <c r="D1298" s="87"/>
      <c r="E1298" s="185"/>
      <c r="AC1298" s="87"/>
      <c r="AD1298" s="87"/>
      <c r="AE1298" s="87"/>
      <c r="AF1298" s="87"/>
      <c r="AG1298" s="2"/>
      <c r="AH1298" s="2"/>
    </row>
    <row r="1299" spans="2:34">
      <c r="B1299" s="87"/>
      <c r="C1299" s="185"/>
      <c r="D1299" s="87"/>
      <c r="E1299" s="185"/>
      <c r="AC1299" s="87"/>
      <c r="AD1299" s="87"/>
      <c r="AE1299" s="87"/>
      <c r="AF1299" s="87"/>
      <c r="AG1299" s="2"/>
      <c r="AH1299" s="2"/>
    </row>
    <row r="1300" spans="2:34">
      <c r="B1300" s="87"/>
      <c r="C1300" s="185"/>
      <c r="D1300" s="87"/>
      <c r="E1300" s="185"/>
      <c r="AC1300" s="87"/>
      <c r="AD1300" s="87"/>
      <c r="AE1300" s="87"/>
      <c r="AF1300" s="87"/>
      <c r="AG1300" s="2"/>
      <c r="AH1300" s="2"/>
    </row>
    <row r="1301" spans="2:34">
      <c r="B1301" s="87"/>
      <c r="C1301" s="185"/>
      <c r="D1301" s="87"/>
      <c r="E1301" s="185"/>
      <c r="AC1301" s="87"/>
      <c r="AD1301" s="87"/>
      <c r="AE1301" s="87"/>
      <c r="AF1301" s="87"/>
      <c r="AG1301" s="2"/>
      <c r="AH1301" s="2"/>
    </row>
    <row r="1302" spans="2:34">
      <c r="B1302" s="87"/>
      <c r="C1302" s="185"/>
      <c r="D1302" s="87"/>
      <c r="E1302" s="185"/>
      <c r="AC1302" s="87"/>
      <c r="AD1302" s="87"/>
      <c r="AE1302" s="87"/>
      <c r="AF1302" s="87"/>
      <c r="AG1302" s="2"/>
      <c r="AH1302" s="2"/>
    </row>
    <row r="1303" spans="2:34">
      <c r="B1303" s="87"/>
      <c r="C1303" s="185"/>
      <c r="D1303" s="87"/>
      <c r="E1303" s="185"/>
      <c r="AC1303" s="87"/>
      <c r="AD1303" s="87"/>
      <c r="AE1303" s="87"/>
      <c r="AF1303" s="87"/>
      <c r="AG1303" s="2"/>
      <c r="AH1303" s="2"/>
    </row>
    <row r="1304" spans="2:34">
      <c r="B1304" s="87"/>
      <c r="C1304" s="185"/>
      <c r="D1304" s="87"/>
      <c r="E1304" s="185"/>
      <c r="AC1304" s="87"/>
      <c r="AD1304" s="87"/>
      <c r="AE1304" s="87"/>
      <c r="AF1304" s="87"/>
      <c r="AG1304" s="2"/>
      <c r="AH1304" s="2"/>
    </row>
    <row r="1305" spans="2:34">
      <c r="B1305" s="87"/>
      <c r="C1305" s="185"/>
      <c r="D1305" s="87"/>
      <c r="E1305" s="185"/>
      <c r="AC1305" s="87"/>
      <c r="AD1305" s="87"/>
      <c r="AE1305" s="87"/>
      <c r="AF1305" s="87"/>
      <c r="AG1305" s="2"/>
      <c r="AH1305" s="2"/>
    </row>
    <row r="1306" spans="2:34">
      <c r="B1306" s="87"/>
      <c r="C1306" s="185"/>
      <c r="D1306" s="87"/>
      <c r="E1306" s="185"/>
      <c r="AC1306" s="87"/>
      <c r="AD1306" s="87"/>
      <c r="AE1306" s="87"/>
      <c r="AF1306" s="87"/>
      <c r="AG1306" s="2"/>
      <c r="AH1306" s="2"/>
    </row>
    <row r="1307" spans="2:34">
      <c r="B1307" s="87"/>
      <c r="C1307" s="185"/>
      <c r="D1307" s="87"/>
      <c r="E1307" s="185"/>
      <c r="AC1307" s="87"/>
      <c r="AD1307" s="87"/>
      <c r="AE1307" s="87"/>
      <c r="AF1307" s="87"/>
      <c r="AG1307" s="2"/>
      <c r="AH1307" s="2"/>
    </row>
    <row r="1308" spans="2:34">
      <c r="B1308" s="87"/>
      <c r="C1308" s="185"/>
      <c r="D1308" s="87"/>
      <c r="E1308" s="185"/>
      <c r="AC1308" s="87"/>
      <c r="AD1308" s="87"/>
      <c r="AE1308" s="87"/>
      <c r="AF1308" s="87"/>
      <c r="AG1308" s="2"/>
      <c r="AH1308" s="2"/>
    </row>
    <row r="1309" spans="2:34">
      <c r="B1309" s="87"/>
      <c r="C1309" s="185"/>
      <c r="D1309" s="87"/>
      <c r="E1309" s="185"/>
      <c r="AC1309" s="87"/>
      <c r="AD1309" s="87"/>
      <c r="AE1309" s="87"/>
      <c r="AF1309" s="87"/>
      <c r="AG1309" s="2"/>
      <c r="AH1309" s="2"/>
    </row>
    <row r="1310" spans="2:34">
      <c r="B1310" s="87"/>
      <c r="C1310" s="185"/>
      <c r="D1310" s="87"/>
      <c r="E1310" s="185"/>
      <c r="AC1310" s="87"/>
      <c r="AD1310" s="87"/>
      <c r="AE1310" s="87"/>
      <c r="AF1310" s="87"/>
      <c r="AG1310" s="2"/>
      <c r="AH1310" s="2"/>
    </row>
    <row r="1311" spans="2:34">
      <c r="B1311" s="87"/>
      <c r="C1311" s="185"/>
      <c r="D1311" s="87"/>
      <c r="E1311" s="185"/>
      <c r="AC1311" s="87"/>
      <c r="AD1311" s="87"/>
      <c r="AE1311" s="87"/>
      <c r="AF1311" s="87"/>
      <c r="AG1311" s="2"/>
      <c r="AH1311" s="2"/>
    </row>
    <row r="1312" spans="2:34">
      <c r="B1312" s="87"/>
      <c r="C1312" s="185"/>
      <c r="D1312" s="87"/>
      <c r="E1312" s="185"/>
      <c r="AC1312" s="87"/>
      <c r="AD1312" s="87"/>
      <c r="AE1312" s="87"/>
      <c r="AF1312" s="87"/>
      <c r="AG1312" s="2"/>
      <c r="AH1312" s="2"/>
    </row>
    <row r="1313" spans="2:34">
      <c r="B1313" s="87"/>
      <c r="C1313" s="185"/>
      <c r="D1313" s="87"/>
      <c r="E1313" s="185"/>
      <c r="AC1313" s="87"/>
      <c r="AD1313" s="87"/>
      <c r="AE1313" s="87"/>
      <c r="AF1313" s="87"/>
      <c r="AG1313" s="2"/>
      <c r="AH1313" s="2"/>
    </row>
    <row r="1314" spans="2:34">
      <c r="B1314" s="87"/>
      <c r="C1314" s="185"/>
      <c r="D1314" s="87"/>
      <c r="E1314" s="185"/>
      <c r="AC1314" s="87"/>
      <c r="AD1314" s="87"/>
      <c r="AE1314" s="87"/>
      <c r="AF1314" s="87"/>
      <c r="AG1314" s="2"/>
      <c r="AH1314" s="2"/>
    </row>
    <row r="1315" spans="2:34">
      <c r="B1315" s="87"/>
      <c r="C1315" s="185"/>
      <c r="D1315" s="87"/>
      <c r="E1315" s="185"/>
      <c r="AC1315" s="87"/>
      <c r="AD1315" s="87"/>
      <c r="AE1315" s="87"/>
      <c r="AF1315" s="87"/>
      <c r="AG1315" s="2"/>
      <c r="AH1315" s="2"/>
    </row>
    <row r="1316" spans="2:34">
      <c r="B1316" s="87"/>
      <c r="C1316" s="185"/>
      <c r="D1316" s="87"/>
      <c r="E1316" s="185"/>
      <c r="AC1316" s="87"/>
      <c r="AD1316" s="87"/>
      <c r="AE1316" s="87"/>
      <c r="AF1316" s="87"/>
      <c r="AG1316" s="2"/>
      <c r="AH1316" s="2"/>
    </row>
    <row r="1317" spans="2:34">
      <c r="B1317" s="87"/>
      <c r="C1317" s="185"/>
      <c r="D1317" s="87"/>
      <c r="E1317" s="185"/>
      <c r="AC1317" s="87"/>
      <c r="AD1317" s="87"/>
      <c r="AE1317" s="87"/>
      <c r="AF1317" s="87"/>
      <c r="AG1317" s="2"/>
      <c r="AH1317" s="2"/>
    </row>
    <row r="1318" spans="2:34">
      <c r="B1318" s="87"/>
      <c r="C1318" s="185"/>
      <c r="D1318" s="87"/>
      <c r="E1318" s="185"/>
      <c r="AC1318" s="87"/>
      <c r="AD1318" s="87"/>
      <c r="AE1318" s="87"/>
      <c r="AF1318" s="87"/>
      <c r="AG1318" s="2"/>
      <c r="AH1318" s="2"/>
    </row>
    <row r="1319" spans="2:34">
      <c r="B1319" s="87"/>
      <c r="C1319" s="185"/>
      <c r="D1319" s="87"/>
      <c r="E1319" s="185"/>
      <c r="AC1319" s="87"/>
      <c r="AD1319" s="87"/>
      <c r="AE1319" s="87"/>
      <c r="AF1319" s="87"/>
      <c r="AG1319" s="2"/>
      <c r="AH1319" s="2"/>
    </row>
    <row r="1320" spans="2:34">
      <c r="B1320" s="87"/>
      <c r="C1320" s="185"/>
      <c r="D1320" s="87"/>
      <c r="E1320" s="185"/>
      <c r="AC1320" s="87"/>
      <c r="AD1320" s="87"/>
      <c r="AE1320" s="87"/>
      <c r="AF1320" s="87"/>
      <c r="AG1320" s="2"/>
      <c r="AH1320" s="2"/>
    </row>
    <row r="1321" spans="2:34">
      <c r="B1321" s="87"/>
      <c r="C1321" s="185"/>
      <c r="D1321" s="87"/>
      <c r="E1321" s="185"/>
      <c r="AC1321" s="87"/>
      <c r="AD1321" s="87"/>
      <c r="AE1321" s="87"/>
      <c r="AF1321" s="87"/>
      <c r="AG1321" s="2"/>
      <c r="AH1321" s="2"/>
    </row>
    <row r="1322" spans="2:34">
      <c r="B1322" s="87"/>
      <c r="C1322" s="185"/>
      <c r="D1322" s="87"/>
      <c r="E1322" s="185"/>
      <c r="AC1322" s="87"/>
      <c r="AD1322" s="87"/>
      <c r="AE1322" s="87"/>
      <c r="AF1322" s="87"/>
      <c r="AG1322" s="2"/>
      <c r="AH1322" s="2"/>
    </row>
    <row r="1323" spans="2:34">
      <c r="B1323" s="87"/>
      <c r="C1323" s="185"/>
      <c r="D1323" s="87"/>
      <c r="E1323" s="185"/>
      <c r="AC1323" s="87"/>
      <c r="AD1323" s="87"/>
      <c r="AE1323" s="87"/>
      <c r="AF1323" s="87"/>
      <c r="AG1323" s="2"/>
      <c r="AH1323" s="2"/>
    </row>
    <row r="1324" spans="2:34">
      <c r="B1324" s="87"/>
      <c r="C1324" s="185"/>
      <c r="D1324" s="87"/>
      <c r="E1324" s="185"/>
      <c r="AC1324" s="87"/>
      <c r="AD1324" s="87"/>
      <c r="AE1324" s="87"/>
      <c r="AF1324" s="87"/>
      <c r="AG1324" s="2"/>
      <c r="AH1324" s="2"/>
    </row>
    <row r="1325" spans="2:34">
      <c r="B1325" s="87"/>
      <c r="C1325" s="185"/>
      <c r="D1325" s="87"/>
      <c r="E1325" s="185"/>
      <c r="AC1325" s="87"/>
      <c r="AD1325" s="87"/>
      <c r="AE1325" s="87"/>
      <c r="AF1325" s="87"/>
      <c r="AG1325" s="2"/>
      <c r="AH1325" s="2"/>
    </row>
    <row r="1326" spans="2:34">
      <c r="B1326" s="87"/>
      <c r="C1326" s="185"/>
      <c r="D1326" s="87"/>
      <c r="E1326" s="185"/>
      <c r="AC1326" s="87"/>
      <c r="AD1326" s="87"/>
      <c r="AE1326" s="87"/>
      <c r="AF1326" s="87"/>
      <c r="AG1326" s="2"/>
      <c r="AH1326" s="2"/>
    </row>
    <row r="1327" spans="2:34">
      <c r="B1327" s="87"/>
      <c r="C1327" s="185"/>
      <c r="D1327" s="87"/>
      <c r="E1327" s="185"/>
      <c r="AC1327" s="87"/>
      <c r="AD1327" s="87"/>
      <c r="AE1327" s="87"/>
      <c r="AF1327" s="87"/>
      <c r="AG1327" s="2"/>
      <c r="AH1327" s="2"/>
    </row>
    <row r="1328" spans="2:34">
      <c r="B1328" s="87"/>
      <c r="C1328" s="185"/>
      <c r="D1328" s="87"/>
      <c r="E1328" s="185"/>
      <c r="AC1328" s="87"/>
      <c r="AD1328" s="87"/>
      <c r="AE1328" s="87"/>
      <c r="AF1328" s="87"/>
      <c r="AG1328" s="2"/>
      <c r="AH1328" s="2"/>
    </row>
    <row r="1329" spans="2:34">
      <c r="B1329" s="87"/>
      <c r="C1329" s="185"/>
      <c r="D1329" s="87"/>
      <c r="E1329" s="185"/>
      <c r="AC1329" s="87"/>
      <c r="AD1329" s="87"/>
      <c r="AE1329" s="87"/>
      <c r="AF1329" s="87"/>
      <c r="AG1329" s="2"/>
      <c r="AH1329" s="2"/>
    </row>
    <row r="1330" spans="2:34">
      <c r="B1330" s="87"/>
      <c r="C1330" s="185"/>
      <c r="D1330" s="87"/>
      <c r="E1330" s="185"/>
      <c r="AC1330" s="87"/>
      <c r="AD1330" s="87"/>
      <c r="AE1330" s="87"/>
      <c r="AF1330" s="87"/>
      <c r="AG1330" s="2"/>
      <c r="AH1330" s="2"/>
    </row>
    <row r="1331" spans="2:34">
      <c r="B1331" s="87"/>
      <c r="C1331" s="185"/>
      <c r="D1331" s="87"/>
      <c r="E1331" s="185"/>
      <c r="AC1331" s="87"/>
      <c r="AD1331" s="87"/>
      <c r="AE1331" s="87"/>
      <c r="AF1331" s="87"/>
      <c r="AG1331" s="2"/>
      <c r="AH1331" s="2"/>
    </row>
    <row r="1332" spans="2:34">
      <c r="B1332" s="87"/>
      <c r="C1332" s="185"/>
      <c r="D1332" s="87"/>
      <c r="E1332" s="185"/>
      <c r="AC1332" s="87"/>
      <c r="AD1332" s="87"/>
      <c r="AE1332" s="87"/>
      <c r="AF1332" s="87"/>
      <c r="AG1332" s="2"/>
      <c r="AH1332" s="2"/>
    </row>
    <row r="1333" spans="2:34">
      <c r="B1333" s="87"/>
      <c r="C1333" s="185"/>
      <c r="D1333" s="87"/>
      <c r="E1333" s="185"/>
      <c r="AC1333" s="87"/>
      <c r="AD1333" s="87"/>
      <c r="AE1333" s="87"/>
      <c r="AF1333" s="87"/>
      <c r="AG1333" s="2"/>
      <c r="AH1333" s="2"/>
    </row>
    <row r="1334" spans="2:34">
      <c r="B1334" s="87"/>
      <c r="C1334" s="185"/>
      <c r="D1334" s="87"/>
      <c r="E1334" s="185"/>
      <c r="AC1334" s="87"/>
      <c r="AD1334" s="87"/>
      <c r="AE1334" s="87"/>
      <c r="AF1334" s="87"/>
      <c r="AG1334" s="2"/>
      <c r="AH1334" s="2"/>
    </row>
    <row r="1335" spans="2:34">
      <c r="B1335" s="87"/>
      <c r="C1335" s="185"/>
      <c r="D1335" s="87"/>
      <c r="E1335" s="185"/>
      <c r="AC1335" s="87"/>
      <c r="AD1335" s="87"/>
      <c r="AE1335" s="87"/>
      <c r="AF1335" s="87"/>
      <c r="AG1335" s="2"/>
      <c r="AH1335" s="2"/>
    </row>
    <row r="1336" spans="2:34">
      <c r="B1336" s="87"/>
      <c r="C1336" s="185"/>
      <c r="D1336" s="87"/>
      <c r="E1336" s="185"/>
      <c r="AC1336" s="87"/>
      <c r="AD1336" s="87"/>
      <c r="AE1336" s="87"/>
      <c r="AF1336" s="87"/>
      <c r="AG1336" s="2"/>
      <c r="AH1336" s="2"/>
    </row>
    <row r="1337" spans="2:34">
      <c r="B1337" s="87"/>
      <c r="C1337" s="185"/>
      <c r="D1337" s="87"/>
      <c r="E1337" s="185"/>
      <c r="AC1337" s="87"/>
      <c r="AD1337" s="87"/>
      <c r="AE1337" s="87"/>
      <c r="AF1337" s="87"/>
      <c r="AG1337" s="2"/>
      <c r="AH1337" s="2"/>
    </row>
    <row r="1338" spans="2:34">
      <c r="B1338" s="87"/>
      <c r="C1338" s="185"/>
      <c r="D1338" s="87"/>
      <c r="E1338" s="185"/>
      <c r="AC1338" s="87"/>
      <c r="AD1338" s="87"/>
      <c r="AE1338" s="87"/>
      <c r="AF1338" s="87"/>
      <c r="AG1338" s="2"/>
      <c r="AH1338" s="2"/>
    </row>
    <row r="1339" spans="2:34">
      <c r="B1339" s="87"/>
      <c r="C1339" s="185"/>
      <c r="D1339" s="87"/>
      <c r="E1339" s="185"/>
      <c r="AC1339" s="87"/>
      <c r="AD1339" s="87"/>
      <c r="AE1339" s="87"/>
      <c r="AF1339" s="87"/>
      <c r="AG1339" s="2"/>
      <c r="AH1339" s="2"/>
    </row>
    <row r="1340" spans="2:34">
      <c r="B1340" s="87"/>
      <c r="C1340" s="185"/>
      <c r="D1340" s="87"/>
      <c r="E1340" s="185"/>
      <c r="AC1340" s="87"/>
      <c r="AD1340" s="87"/>
      <c r="AE1340" s="87"/>
      <c r="AF1340" s="87"/>
      <c r="AG1340" s="2"/>
      <c r="AH1340" s="2"/>
    </row>
    <row r="1341" spans="2:34">
      <c r="B1341" s="87"/>
      <c r="C1341" s="185"/>
      <c r="D1341" s="87"/>
      <c r="E1341" s="185"/>
      <c r="AC1341" s="87"/>
      <c r="AD1341" s="87"/>
      <c r="AE1341" s="87"/>
      <c r="AF1341" s="87"/>
      <c r="AG1341" s="2"/>
      <c r="AH1341" s="2"/>
    </row>
    <row r="1342" spans="2:34">
      <c r="B1342" s="87"/>
      <c r="C1342" s="185"/>
      <c r="D1342" s="87"/>
      <c r="E1342" s="185"/>
      <c r="AC1342" s="87"/>
      <c r="AD1342" s="87"/>
      <c r="AE1342" s="87"/>
      <c r="AF1342" s="87"/>
      <c r="AG1342" s="2"/>
      <c r="AH1342" s="2"/>
    </row>
    <row r="1343" spans="2:34">
      <c r="B1343" s="87"/>
      <c r="C1343" s="185"/>
      <c r="D1343" s="87"/>
      <c r="E1343" s="185"/>
      <c r="AC1343" s="87"/>
      <c r="AD1343" s="87"/>
      <c r="AE1343" s="87"/>
      <c r="AF1343" s="87"/>
      <c r="AG1343" s="2"/>
      <c r="AH1343" s="2"/>
    </row>
    <row r="1344" spans="2:34">
      <c r="B1344" s="87"/>
      <c r="C1344" s="185"/>
      <c r="D1344" s="87"/>
      <c r="E1344" s="185"/>
      <c r="AC1344" s="87"/>
      <c r="AD1344" s="87"/>
      <c r="AE1344" s="87"/>
      <c r="AF1344" s="87"/>
      <c r="AG1344" s="2"/>
      <c r="AH1344" s="2"/>
    </row>
    <row r="1345" spans="2:34">
      <c r="B1345" s="87"/>
      <c r="C1345" s="185"/>
      <c r="D1345" s="87"/>
      <c r="E1345" s="185"/>
      <c r="AC1345" s="87"/>
      <c r="AD1345" s="87"/>
      <c r="AE1345" s="87"/>
      <c r="AF1345" s="87"/>
      <c r="AG1345" s="2"/>
      <c r="AH1345" s="2"/>
    </row>
    <row r="1346" spans="2:34">
      <c r="B1346" s="87"/>
      <c r="C1346" s="185"/>
      <c r="D1346" s="87"/>
      <c r="E1346" s="185"/>
      <c r="AC1346" s="87"/>
      <c r="AD1346" s="87"/>
      <c r="AE1346" s="87"/>
      <c r="AF1346" s="87"/>
      <c r="AG1346" s="2"/>
      <c r="AH1346" s="2"/>
    </row>
    <row r="1347" spans="2:34">
      <c r="B1347" s="87"/>
      <c r="C1347" s="185"/>
      <c r="D1347" s="87"/>
      <c r="E1347" s="185"/>
      <c r="AC1347" s="87"/>
      <c r="AD1347" s="87"/>
      <c r="AE1347" s="87"/>
      <c r="AF1347" s="87"/>
      <c r="AG1347" s="2"/>
      <c r="AH1347" s="2"/>
    </row>
    <row r="1348" spans="2:34">
      <c r="B1348" s="87"/>
      <c r="C1348" s="185"/>
      <c r="D1348" s="87"/>
      <c r="E1348" s="185"/>
      <c r="AC1348" s="87"/>
      <c r="AD1348" s="87"/>
      <c r="AE1348" s="87"/>
      <c r="AF1348" s="87"/>
      <c r="AG1348" s="2"/>
      <c r="AH1348" s="2"/>
    </row>
    <row r="1349" spans="2:34">
      <c r="B1349" s="87"/>
      <c r="C1349" s="185"/>
      <c r="D1349" s="87"/>
      <c r="E1349" s="185"/>
      <c r="AC1349" s="87"/>
      <c r="AD1349" s="87"/>
      <c r="AE1349" s="87"/>
      <c r="AF1349" s="87"/>
      <c r="AG1349" s="2"/>
      <c r="AH1349" s="2"/>
    </row>
    <row r="1350" spans="2:34">
      <c r="B1350" s="87"/>
      <c r="C1350" s="185"/>
      <c r="D1350" s="87"/>
      <c r="E1350" s="185"/>
      <c r="AC1350" s="87"/>
      <c r="AD1350" s="87"/>
      <c r="AE1350" s="87"/>
      <c r="AF1350" s="87"/>
      <c r="AG1350" s="2"/>
      <c r="AH1350" s="2"/>
    </row>
    <row r="1351" spans="2:34">
      <c r="B1351" s="87"/>
      <c r="C1351" s="185"/>
      <c r="D1351" s="87"/>
      <c r="E1351" s="185"/>
      <c r="AC1351" s="87"/>
      <c r="AD1351" s="87"/>
      <c r="AE1351" s="87"/>
      <c r="AF1351" s="87"/>
      <c r="AG1351" s="2"/>
      <c r="AH1351" s="2"/>
    </row>
    <row r="1352" spans="2:34">
      <c r="B1352" s="87"/>
      <c r="C1352" s="185"/>
      <c r="D1352" s="87"/>
      <c r="E1352" s="185"/>
      <c r="AC1352" s="87"/>
      <c r="AD1352" s="87"/>
      <c r="AE1352" s="87"/>
      <c r="AF1352" s="87"/>
      <c r="AG1352" s="2"/>
      <c r="AH1352" s="2"/>
    </row>
    <row r="1353" spans="2:34">
      <c r="B1353" s="87"/>
      <c r="C1353" s="185"/>
      <c r="D1353" s="87"/>
      <c r="E1353" s="185"/>
      <c r="AC1353" s="87"/>
      <c r="AD1353" s="87"/>
      <c r="AE1353" s="87"/>
      <c r="AF1353" s="87"/>
      <c r="AG1353" s="2"/>
      <c r="AH1353" s="2"/>
    </row>
    <row r="1354" spans="2:34">
      <c r="B1354" s="87"/>
      <c r="C1354" s="185"/>
      <c r="D1354" s="87"/>
      <c r="E1354" s="185"/>
      <c r="AC1354" s="87"/>
      <c r="AD1354" s="87"/>
      <c r="AE1354" s="87"/>
      <c r="AF1354" s="87"/>
      <c r="AG1354" s="2"/>
      <c r="AH1354" s="2"/>
    </row>
    <row r="1355" spans="2:34">
      <c r="B1355" s="87"/>
      <c r="C1355" s="185"/>
      <c r="D1355" s="87"/>
      <c r="E1355" s="185"/>
      <c r="AC1355" s="87"/>
      <c r="AD1355" s="87"/>
      <c r="AE1355" s="87"/>
      <c r="AF1355" s="87"/>
      <c r="AG1355" s="2"/>
      <c r="AH1355" s="2"/>
    </row>
    <row r="1356" spans="2:34">
      <c r="B1356" s="87"/>
      <c r="C1356" s="185"/>
      <c r="D1356" s="87"/>
      <c r="E1356" s="185"/>
      <c r="AC1356" s="87"/>
      <c r="AD1356" s="87"/>
      <c r="AE1356" s="87"/>
      <c r="AF1356" s="87"/>
      <c r="AG1356" s="2"/>
      <c r="AH1356" s="2"/>
    </row>
    <row r="1357" spans="2:34">
      <c r="B1357" s="87"/>
      <c r="C1357" s="185"/>
      <c r="D1357" s="87"/>
      <c r="E1357" s="185"/>
      <c r="AC1357" s="87"/>
      <c r="AD1357" s="87"/>
      <c r="AE1357" s="87"/>
      <c r="AF1357" s="87"/>
      <c r="AG1357" s="2"/>
      <c r="AH1357" s="2"/>
    </row>
    <row r="1358" spans="2:34">
      <c r="B1358" s="87"/>
      <c r="C1358" s="185"/>
      <c r="D1358" s="87"/>
      <c r="E1358" s="185"/>
      <c r="AC1358" s="87"/>
      <c r="AD1358" s="87"/>
      <c r="AE1358" s="87"/>
      <c r="AF1358" s="87"/>
      <c r="AG1358" s="2"/>
      <c r="AH1358" s="2"/>
    </row>
    <row r="1359" spans="2:34">
      <c r="B1359" s="87"/>
      <c r="C1359" s="185"/>
      <c r="D1359" s="87"/>
      <c r="E1359" s="185"/>
      <c r="AC1359" s="87"/>
      <c r="AD1359" s="87"/>
      <c r="AE1359" s="87"/>
      <c r="AF1359" s="87"/>
      <c r="AG1359" s="2"/>
      <c r="AH1359" s="2"/>
    </row>
    <row r="1360" spans="2:34">
      <c r="B1360" s="87"/>
      <c r="C1360" s="185"/>
      <c r="D1360" s="87"/>
      <c r="E1360" s="185"/>
      <c r="AC1360" s="87"/>
      <c r="AD1360" s="87"/>
      <c r="AE1360" s="87"/>
      <c r="AF1360" s="87"/>
      <c r="AG1360" s="2"/>
      <c r="AH1360" s="2"/>
    </row>
    <row r="1361" spans="2:34">
      <c r="B1361" s="87"/>
      <c r="C1361" s="185"/>
      <c r="D1361" s="87"/>
      <c r="E1361" s="185"/>
      <c r="AC1361" s="87"/>
      <c r="AD1361" s="87"/>
      <c r="AE1361" s="87"/>
      <c r="AF1361" s="87"/>
      <c r="AG1361" s="2"/>
      <c r="AH1361" s="2"/>
    </row>
    <row r="1362" spans="2:34">
      <c r="B1362" s="87"/>
      <c r="C1362" s="185"/>
      <c r="D1362" s="87"/>
      <c r="E1362" s="185"/>
      <c r="AC1362" s="87"/>
      <c r="AD1362" s="87"/>
      <c r="AE1362" s="87"/>
      <c r="AF1362" s="87"/>
      <c r="AG1362" s="2"/>
      <c r="AH1362" s="2"/>
    </row>
    <row r="1363" spans="2:34">
      <c r="B1363" s="87"/>
      <c r="C1363" s="185"/>
      <c r="D1363" s="87"/>
      <c r="E1363" s="185"/>
      <c r="AC1363" s="87"/>
      <c r="AD1363" s="87"/>
      <c r="AE1363" s="87"/>
      <c r="AF1363" s="87"/>
      <c r="AG1363" s="2"/>
      <c r="AH1363" s="2"/>
    </row>
    <row r="1364" spans="2:34">
      <c r="B1364" s="87"/>
      <c r="C1364" s="185"/>
      <c r="D1364" s="87"/>
      <c r="E1364" s="185"/>
      <c r="AC1364" s="87"/>
      <c r="AD1364" s="87"/>
      <c r="AE1364" s="87"/>
      <c r="AF1364" s="87"/>
      <c r="AG1364" s="2"/>
      <c r="AH1364" s="2"/>
    </row>
    <row r="1365" spans="2:34">
      <c r="B1365" s="87"/>
      <c r="C1365" s="185"/>
      <c r="D1365" s="87"/>
      <c r="E1365" s="185"/>
      <c r="AC1365" s="87"/>
      <c r="AD1365" s="87"/>
      <c r="AE1365" s="87"/>
      <c r="AF1365" s="87"/>
      <c r="AG1365" s="2"/>
      <c r="AH1365" s="2"/>
    </row>
    <row r="1366" spans="2:34">
      <c r="B1366" s="87"/>
      <c r="C1366" s="185"/>
      <c r="D1366" s="87"/>
      <c r="E1366" s="185"/>
      <c r="AC1366" s="87"/>
      <c r="AD1366" s="87"/>
      <c r="AE1366" s="87"/>
      <c r="AF1366" s="87"/>
      <c r="AG1366" s="2"/>
      <c r="AH1366" s="2"/>
    </row>
    <row r="1367" spans="2:34">
      <c r="B1367" s="87"/>
      <c r="C1367" s="185"/>
      <c r="D1367" s="87"/>
      <c r="E1367" s="185"/>
      <c r="AC1367" s="87"/>
      <c r="AD1367" s="87"/>
      <c r="AE1367" s="87"/>
      <c r="AF1367" s="87"/>
      <c r="AG1367" s="2"/>
      <c r="AH1367" s="2"/>
    </row>
    <row r="1368" spans="2:34">
      <c r="B1368" s="87"/>
      <c r="C1368" s="185"/>
      <c r="D1368" s="87"/>
      <c r="E1368" s="185"/>
      <c r="AC1368" s="87"/>
      <c r="AD1368" s="87"/>
      <c r="AE1368" s="87"/>
      <c r="AF1368" s="87"/>
      <c r="AG1368" s="2"/>
      <c r="AH1368" s="2"/>
    </row>
    <row r="1369" spans="2:34">
      <c r="B1369" s="87"/>
      <c r="C1369" s="185"/>
      <c r="D1369" s="87"/>
      <c r="E1369" s="185"/>
      <c r="AC1369" s="87"/>
      <c r="AD1369" s="87"/>
      <c r="AE1369" s="87"/>
      <c r="AF1369" s="87"/>
      <c r="AG1369" s="2"/>
      <c r="AH1369" s="2"/>
    </row>
    <row r="1370" spans="2:34">
      <c r="B1370" s="87"/>
      <c r="C1370" s="185"/>
      <c r="D1370" s="87"/>
      <c r="E1370" s="185"/>
      <c r="AC1370" s="87"/>
      <c r="AD1370" s="87"/>
      <c r="AE1370" s="87"/>
      <c r="AF1370" s="87"/>
      <c r="AG1370" s="2"/>
      <c r="AH1370" s="2"/>
    </row>
    <row r="1371" spans="2:34">
      <c r="B1371" s="87"/>
      <c r="C1371" s="185"/>
      <c r="D1371" s="87"/>
      <c r="E1371" s="185"/>
      <c r="AC1371" s="87"/>
      <c r="AD1371" s="87"/>
      <c r="AE1371" s="87"/>
      <c r="AF1371" s="87"/>
      <c r="AG1371" s="2"/>
      <c r="AH1371" s="2"/>
    </row>
    <row r="1372" spans="2:34">
      <c r="B1372" s="87"/>
      <c r="C1372" s="185"/>
      <c r="D1372" s="87"/>
      <c r="E1372" s="185"/>
      <c r="AC1372" s="87"/>
      <c r="AD1372" s="87"/>
      <c r="AE1372" s="87"/>
      <c r="AF1372" s="87"/>
      <c r="AG1372" s="2"/>
      <c r="AH1372" s="2"/>
    </row>
    <row r="1373" spans="2:34">
      <c r="B1373" s="87"/>
      <c r="C1373" s="185"/>
      <c r="D1373" s="87"/>
      <c r="E1373" s="185"/>
      <c r="AC1373" s="87"/>
      <c r="AD1373" s="87"/>
      <c r="AE1373" s="87"/>
      <c r="AF1373" s="87"/>
      <c r="AG1373" s="2"/>
      <c r="AH1373" s="2"/>
    </row>
    <row r="1374" spans="2:34">
      <c r="B1374" s="87"/>
      <c r="C1374" s="185"/>
      <c r="D1374" s="87"/>
      <c r="E1374" s="185"/>
      <c r="AC1374" s="87"/>
      <c r="AD1374" s="87"/>
      <c r="AE1374" s="87"/>
      <c r="AF1374" s="87"/>
      <c r="AG1374" s="2"/>
      <c r="AH1374" s="2"/>
    </row>
    <row r="1375" spans="2:34">
      <c r="B1375" s="87"/>
      <c r="C1375" s="185"/>
      <c r="D1375" s="87"/>
      <c r="E1375" s="185"/>
      <c r="AC1375" s="87"/>
      <c r="AD1375" s="87"/>
      <c r="AE1375" s="87"/>
      <c r="AF1375" s="87"/>
      <c r="AG1375" s="2"/>
      <c r="AH1375" s="2"/>
    </row>
    <row r="1376" spans="2:34">
      <c r="B1376" s="87"/>
      <c r="C1376" s="185"/>
      <c r="D1376" s="87"/>
      <c r="E1376" s="185"/>
      <c r="AC1376" s="87"/>
      <c r="AD1376" s="87"/>
      <c r="AE1376" s="87"/>
      <c r="AF1376" s="87"/>
      <c r="AG1376" s="2"/>
      <c r="AH1376" s="2"/>
    </row>
    <row r="1377" spans="2:34">
      <c r="B1377" s="87"/>
      <c r="C1377" s="185"/>
      <c r="D1377" s="87"/>
      <c r="E1377" s="185"/>
      <c r="AC1377" s="87"/>
      <c r="AD1377" s="87"/>
      <c r="AE1377" s="87"/>
      <c r="AF1377" s="87"/>
      <c r="AG1377" s="2"/>
      <c r="AH1377" s="2"/>
    </row>
    <row r="1378" spans="2:34">
      <c r="B1378" s="87"/>
      <c r="C1378" s="185"/>
      <c r="D1378" s="87"/>
      <c r="E1378" s="185"/>
      <c r="AC1378" s="87"/>
      <c r="AD1378" s="87"/>
      <c r="AE1378" s="87"/>
      <c r="AF1378" s="87"/>
      <c r="AG1378" s="2"/>
      <c r="AH1378" s="2"/>
    </row>
    <row r="1379" spans="2:34">
      <c r="B1379" s="87"/>
      <c r="C1379" s="185"/>
      <c r="D1379" s="87"/>
      <c r="E1379" s="185"/>
      <c r="AC1379" s="87"/>
      <c r="AD1379" s="87"/>
      <c r="AE1379" s="87"/>
      <c r="AF1379" s="87"/>
      <c r="AG1379" s="2"/>
      <c r="AH1379" s="2"/>
    </row>
    <row r="1380" spans="2:34">
      <c r="B1380" s="87"/>
      <c r="C1380" s="185"/>
      <c r="D1380" s="87"/>
      <c r="E1380" s="185"/>
      <c r="AC1380" s="87"/>
      <c r="AD1380" s="87"/>
      <c r="AE1380" s="87"/>
      <c r="AF1380" s="87"/>
      <c r="AG1380" s="2"/>
      <c r="AH1380" s="2"/>
    </row>
    <row r="1381" spans="2:34">
      <c r="B1381" s="87"/>
      <c r="C1381" s="185"/>
      <c r="D1381" s="87"/>
      <c r="E1381" s="185"/>
      <c r="AC1381" s="87"/>
      <c r="AD1381" s="87"/>
      <c r="AE1381" s="87"/>
      <c r="AF1381" s="87"/>
      <c r="AG1381" s="2"/>
      <c r="AH1381" s="2"/>
    </row>
    <row r="1382" spans="2:34">
      <c r="B1382" s="87"/>
      <c r="C1382" s="185"/>
      <c r="D1382" s="87"/>
      <c r="E1382" s="185"/>
      <c r="AC1382" s="87"/>
      <c r="AD1382" s="87"/>
      <c r="AE1382" s="87"/>
      <c r="AF1382" s="87"/>
      <c r="AG1382" s="2"/>
      <c r="AH1382" s="2"/>
    </row>
    <row r="1383" spans="2:34">
      <c r="B1383" s="87"/>
      <c r="C1383" s="185"/>
      <c r="D1383" s="87"/>
      <c r="E1383" s="185"/>
      <c r="AC1383" s="87"/>
      <c r="AD1383" s="87"/>
      <c r="AE1383" s="87"/>
      <c r="AF1383" s="87"/>
      <c r="AG1383" s="2"/>
      <c r="AH1383" s="2"/>
    </row>
    <row r="1384" spans="2:34">
      <c r="B1384" s="87"/>
      <c r="C1384" s="185"/>
      <c r="D1384" s="87"/>
      <c r="E1384" s="185"/>
      <c r="AC1384" s="87"/>
      <c r="AD1384" s="87"/>
      <c r="AE1384" s="87"/>
      <c r="AF1384" s="87"/>
      <c r="AG1384" s="2"/>
      <c r="AH1384" s="2"/>
    </row>
    <row r="1385" spans="2:34">
      <c r="B1385" s="87"/>
      <c r="C1385" s="185"/>
      <c r="D1385" s="87"/>
      <c r="E1385" s="185"/>
      <c r="AC1385" s="87"/>
      <c r="AD1385" s="87"/>
      <c r="AE1385" s="87"/>
      <c r="AF1385" s="87"/>
      <c r="AG1385" s="2"/>
      <c r="AH1385" s="2"/>
    </row>
    <row r="1386" spans="2:34">
      <c r="B1386" s="87"/>
      <c r="C1386" s="185"/>
      <c r="D1386" s="87"/>
      <c r="E1386" s="185"/>
      <c r="AC1386" s="87"/>
      <c r="AD1386" s="87"/>
      <c r="AE1386" s="87"/>
      <c r="AF1386" s="87"/>
      <c r="AG1386" s="2"/>
      <c r="AH1386" s="2"/>
    </row>
    <row r="1387" spans="2:34">
      <c r="B1387" s="87"/>
      <c r="C1387" s="185"/>
      <c r="D1387" s="87"/>
      <c r="E1387" s="185"/>
      <c r="AC1387" s="87"/>
      <c r="AD1387" s="87"/>
      <c r="AE1387" s="87"/>
      <c r="AF1387" s="87"/>
      <c r="AG1387" s="2"/>
      <c r="AH1387" s="2"/>
    </row>
    <row r="1388" spans="2:34">
      <c r="B1388" s="87"/>
      <c r="C1388" s="185"/>
      <c r="D1388" s="87"/>
      <c r="E1388" s="185"/>
      <c r="AC1388" s="87"/>
      <c r="AD1388" s="87"/>
      <c r="AE1388" s="87"/>
      <c r="AF1388" s="87"/>
      <c r="AG1388" s="2"/>
      <c r="AH1388" s="2"/>
    </row>
    <row r="1389" spans="2:34">
      <c r="B1389" s="87"/>
      <c r="C1389" s="185"/>
      <c r="D1389" s="87"/>
      <c r="E1389" s="185"/>
      <c r="AC1389" s="87"/>
      <c r="AD1389" s="87"/>
      <c r="AE1389" s="87"/>
      <c r="AF1389" s="87"/>
      <c r="AG1389" s="2"/>
      <c r="AH1389" s="2"/>
    </row>
    <row r="1390" spans="2:34">
      <c r="B1390" s="87"/>
      <c r="C1390" s="185"/>
      <c r="D1390" s="87"/>
      <c r="E1390" s="185"/>
      <c r="AC1390" s="87"/>
      <c r="AD1390" s="87"/>
      <c r="AE1390" s="87"/>
      <c r="AF1390" s="87"/>
      <c r="AG1390" s="2"/>
      <c r="AH1390" s="2"/>
    </row>
    <row r="1391" spans="2:34">
      <c r="B1391" s="87"/>
      <c r="C1391" s="185"/>
      <c r="D1391" s="87"/>
      <c r="E1391" s="185"/>
      <c r="AC1391" s="87"/>
      <c r="AD1391" s="87"/>
      <c r="AE1391" s="87"/>
      <c r="AF1391" s="87"/>
      <c r="AG1391" s="2"/>
      <c r="AH1391" s="2"/>
    </row>
    <row r="1392" spans="2:34">
      <c r="B1392" s="87"/>
      <c r="C1392" s="185"/>
      <c r="D1392" s="87"/>
      <c r="E1392" s="185"/>
      <c r="AC1392" s="87"/>
      <c r="AD1392" s="87"/>
      <c r="AE1392" s="87"/>
      <c r="AF1392" s="87"/>
      <c r="AG1392" s="2"/>
      <c r="AH1392" s="2"/>
    </row>
    <row r="1393" spans="2:34">
      <c r="B1393" s="87"/>
      <c r="C1393" s="185"/>
      <c r="D1393" s="87"/>
      <c r="E1393" s="185"/>
      <c r="AC1393" s="87"/>
      <c r="AD1393" s="87"/>
      <c r="AE1393" s="87"/>
      <c r="AF1393" s="87"/>
      <c r="AG1393" s="2"/>
      <c r="AH1393" s="2"/>
    </row>
    <row r="1394" spans="2:34">
      <c r="B1394" s="87"/>
      <c r="C1394" s="185"/>
      <c r="D1394" s="87"/>
      <c r="E1394" s="185"/>
      <c r="AC1394" s="87"/>
      <c r="AD1394" s="87"/>
      <c r="AE1394" s="87"/>
      <c r="AF1394" s="87"/>
      <c r="AG1394" s="2"/>
      <c r="AH1394" s="2"/>
    </row>
    <row r="1395" spans="2:34">
      <c r="B1395" s="87"/>
      <c r="C1395" s="185"/>
      <c r="D1395" s="87"/>
      <c r="E1395" s="185"/>
      <c r="AC1395" s="87"/>
      <c r="AD1395" s="87"/>
      <c r="AE1395" s="87"/>
      <c r="AF1395" s="87"/>
      <c r="AG1395" s="2"/>
      <c r="AH1395" s="2"/>
    </row>
    <row r="1396" spans="2:34">
      <c r="B1396" s="87"/>
      <c r="C1396" s="185"/>
      <c r="D1396" s="87"/>
      <c r="E1396" s="185"/>
      <c r="AC1396" s="87"/>
      <c r="AD1396" s="87"/>
      <c r="AE1396" s="87"/>
      <c r="AF1396" s="87"/>
      <c r="AG1396" s="2"/>
      <c r="AH1396" s="2"/>
    </row>
    <row r="1397" spans="2:34">
      <c r="B1397" s="87"/>
      <c r="C1397" s="185"/>
      <c r="D1397" s="87"/>
      <c r="E1397" s="185"/>
      <c r="AC1397" s="87"/>
      <c r="AD1397" s="87"/>
      <c r="AE1397" s="87"/>
      <c r="AF1397" s="87"/>
      <c r="AG1397" s="2"/>
      <c r="AH1397" s="2"/>
    </row>
    <row r="1398" spans="2:34">
      <c r="B1398" s="87"/>
      <c r="C1398" s="185"/>
      <c r="D1398" s="87"/>
      <c r="E1398" s="185"/>
      <c r="AC1398" s="87"/>
      <c r="AD1398" s="87"/>
      <c r="AE1398" s="87"/>
      <c r="AF1398" s="87"/>
      <c r="AG1398" s="2"/>
      <c r="AH1398" s="2"/>
    </row>
    <row r="1399" spans="2:34">
      <c r="B1399" s="87"/>
      <c r="C1399" s="185"/>
      <c r="D1399" s="87"/>
      <c r="E1399" s="185"/>
      <c r="AC1399" s="87"/>
      <c r="AD1399" s="87"/>
      <c r="AE1399" s="87"/>
      <c r="AF1399" s="87"/>
      <c r="AG1399" s="2"/>
      <c r="AH1399" s="2"/>
    </row>
    <row r="1400" spans="2:34">
      <c r="B1400" s="87"/>
      <c r="C1400" s="185"/>
      <c r="D1400" s="87"/>
      <c r="E1400" s="185"/>
      <c r="AC1400" s="87"/>
      <c r="AD1400" s="87"/>
      <c r="AE1400" s="87"/>
      <c r="AF1400" s="87"/>
      <c r="AG1400" s="2"/>
      <c r="AH1400" s="2"/>
    </row>
    <row r="1401" spans="2:34">
      <c r="B1401" s="87"/>
      <c r="C1401" s="185"/>
      <c r="D1401" s="87"/>
      <c r="E1401" s="185"/>
      <c r="AC1401" s="87"/>
      <c r="AD1401" s="87"/>
      <c r="AE1401" s="87"/>
      <c r="AF1401" s="87"/>
      <c r="AG1401" s="2"/>
      <c r="AH1401" s="2"/>
    </row>
    <row r="1402" spans="2:34">
      <c r="B1402" s="87"/>
      <c r="C1402" s="185"/>
      <c r="D1402" s="87"/>
      <c r="E1402" s="185"/>
      <c r="AC1402" s="87"/>
      <c r="AD1402" s="87"/>
      <c r="AE1402" s="87"/>
      <c r="AF1402" s="87"/>
      <c r="AG1402" s="2"/>
      <c r="AH1402" s="2"/>
    </row>
    <row r="1403" spans="2:34">
      <c r="B1403" s="87"/>
      <c r="C1403" s="185"/>
      <c r="D1403" s="87"/>
      <c r="E1403" s="185"/>
      <c r="AC1403" s="87"/>
      <c r="AD1403" s="87"/>
      <c r="AE1403" s="87"/>
      <c r="AF1403" s="87"/>
      <c r="AG1403" s="2"/>
      <c r="AH1403" s="2"/>
    </row>
    <row r="1404" spans="2:34">
      <c r="B1404" s="87"/>
      <c r="C1404" s="185"/>
      <c r="D1404" s="87"/>
      <c r="E1404" s="185"/>
      <c r="AC1404" s="87"/>
      <c r="AD1404" s="87"/>
      <c r="AE1404" s="87"/>
      <c r="AF1404" s="87"/>
      <c r="AG1404" s="2"/>
      <c r="AH1404" s="2"/>
    </row>
    <row r="1405" spans="2:34">
      <c r="B1405" s="87"/>
      <c r="C1405" s="185"/>
      <c r="D1405" s="87"/>
      <c r="E1405" s="185"/>
      <c r="AC1405" s="87"/>
      <c r="AD1405" s="87"/>
      <c r="AE1405" s="87"/>
      <c r="AF1405" s="87"/>
      <c r="AG1405" s="2"/>
      <c r="AH1405" s="2"/>
    </row>
    <row r="1406" spans="2:34">
      <c r="B1406" s="87"/>
      <c r="C1406" s="185"/>
      <c r="D1406" s="87"/>
      <c r="E1406" s="185"/>
      <c r="AC1406" s="87"/>
      <c r="AD1406" s="87"/>
      <c r="AE1406" s="87"/>
      <c r="AF1406" s="87"/>
      <c r="AG1406" s="2"/>
      <c r="AH1406" s="2"/>
    </row>
    <row r="1407" spans="2:34">
      <c r="B1407" s="87"/>
      <c r="C1407" s="185"/>
      <c r="D1407" s="87"/>
      <c r="E1407" s="185"/>
      <c r="AC1407" s="87"/>
      <c r="AD1407" s="87"/>
      <c r="AE1407" s="87"/>
      <c r="AF1407" s="87"/>
      <c r="AG1407" s="2"/>
      <c r="AH1407" s="2"/>
    </row>
    <row r="1408" spans="2:34">
      <c r="B1408" s="87"/>
      <c r="C1408" s="185"/>
      <c r="D1408" s="87"/>
      <c r="E1408" s="185"/>
      <c r="AC1408" s="87"/>
      <c r="AD1408" s="87"/>
      <c r="AE1408" s="87"/>
      <c r="AF1408" s="87"/>
      <c r="AG1408" s="2"/>
      <c r="AH1408" s="2"/>
    </row>
    <row r="1409" spans="2:34">
      <c r="B1409" s="87"/>
      <c r="C1409" s="185"/>
      <c r="D1409" s="87"/>
      <c r="E1409" s="185"/>
      <c r="AC1409" s="87"/>
      <c r="AD1409" s="87"/>
      <c r="AE1409" s="87"/>
      <c r="AF1409" s="87"/>
      <c r="AG1409" s="2"/>
      <c r="AH1409" s="2"/>
    </row>
    <row r="1410" spans="2:34">
      <c r="B1410" s="87"/>
      <c r="C1410" s="185"/>
      <c r="D1410" s="87"/>
      <c r="E1410" s="185"/>
      <c r="AC1410" s="87"/>
      <c r="AD1410" s="87"/>
      <c r="AE1410" s="87"/>
      <c r="AF1410" s="87"/>
      <c r="AG1410" s="2"/>
      <c r="AH1410" s="2"/>
    </row>
    <row r="1411" spans="2:34">
      <c r="B1411" s="87"/>
      <c r="C1411" s="185"/>
      <c r="D1411" s="87"/>
      <c r="E1411" s="185"/>
      <c r="AC1411" s="87"/>
      <c r="AD1411" s="87"/>
      <c r="AE1411" s="87"/>
      <c r="AF1411" s="87"/>
      <c r="AG1411" s="2"/>
      <c r="AH1411" s="2"/>
    </row>
    <row r="1412" spans="2:34">
      <c r="B1412" s="87"/>
      <c r="C1412" s="185"/>
      <c r="D1412" s="87"/>
      <c r="E1412" s="185"/>
      <c r="AC1412" s="87"/>
      <c r="AD1412" s="87"/>
      <c r="AE1412" s="87"/>
      <c r="AF1412" s="87"/>
      <c r="AG1412" s="2"/>
      <c r="AH1412" s="2"/>
    </row>
    <row r="1413" spans="2:34">
      <c r="B1413" s="87"/>
      <c r="C1413" s="185"/>
      <c r="D1413" s="87"/>
      <c r="E1413" s="185"/>
      <c r="AC1413" s="87"/>
      <c r="AD1413" s="87"/>
      <c r="AE1413" s="87"/>
      <c r="AF1413" s="87"/>
      <c r="AG1413" s="2"/>
      <c r="AH1413" s="2"/>
    </row>
    <row r="1414" spans="2:34">
      <c r="B1414" s="87"/>
      <c r="C1414" s="185"/>
      <c r="D1414" s="87"/>
      <c r="E1414" s="185"/>
      <c r="AC1414" s="87"/>
      <c r="AD1414" s="87"/>
      <c r="AE1414" s="87"/>
      <c r="AF1414" s="87"/>
      <c r="AG1414" s="2"/>
      <c r="AH1414" s="2"/>
    </row>
    <row r="1415" spans="2:34">
      <c r="B1415" s="87"/>
      <c r="C1415" s="185"/>
      <c r="D1415" s="87"/>
      <c r="E1415" s="185"/>
      <c r="AC1415" s="87"/>
      <c r="AD1415" s="87"/>
      <c r="AE1415" s="87"/>
      <c r="AF1415" s="87"/>
      <c r="AG1415" s="2"/>
      <c r="AH1415" s="2"/>
    </row>
    <row r="1416" spans="2:34">
      <c r="B1416" s="87"/>
      <c r="C1416" s="185"/>
      <c r="D1416" s="87"/>
      <c r="E1416" s="185"/>
      <c r="AC1416" s="87"/>
      <c r="AD1416" s="87"/>
      <c r="AE1416" s="87"/>
      <c r="AF1416" s="87"/>
      <c r="AG1416" s="2"/>
      <c r="AH1416" s="2"/>
    </row>
    <row r="1417" spans="2:34">
      <c r="B1417" s="87"/>
      <c r="C1417" s="185"/>
      <c r="D1417" s="87"/>
      <c r="E1417" s="185"/>
      <c r="AC1417" s="87"/>
      <c r="AD1417" s="87"/>
      <c r="AE1417" s="87"/>
      <c r="AF1417" s="87"/>
      <c r="AG1417" s="2"/>
      <c r="AH1417" s="2"/>
    </row>
    <row r="1418" spans="2:34">
      <c r="B1418" s="87"/>
      <c r="C1418" s="185"/>
      <c r="D1418" s="87"/>
      <c r="E1418" s="185"/>
      <c r="AC1418" s="87"/>
      <c r="AD1418" s="87"/>
      <c r="AE1418" s="87"/>
      <c r="AF1418" s="87"/>
      <c r="AG1418" s="2"/>
      <c r="AH1418" s="2"/>
    </row>
    <row r="1419" spans="2:34">
      <c r="B1419" s="87"/>
      <c r="C1419" s="185"/>
      <c r="D1419" s="87"/>
      <c r="E1419" s="185"/>
      <c r="AC1419" s="87"/>
      <c r="AD1419" s="87"/>
      <c r="AE1419" s="87"/>
      <c r="AF1419" s="87"/>
      <c r="AG1419" s="2"/>
      <c r="AH1419" s="2"/>
    </row>
    <row r="1420" spans="2:34">
      <c r="B1420" s="87"/>
      <c r="C1420" s="185"/>
      <c r="D1420" s="87"/>
      <c r="E1420" s="185"/>
      <c r="AC1420" s="87"/>
      <c r="AD1420" s="87"/>
      <c r="AE1420" s="87"/>
      <c r="AF1420" s="87"/>
      <c r="AG1420" s="2"/>
      <c r="AH1420" s="2"/>
    </row>
    <row r="1421" spans="2:34">
      <c r="B1421" s="87"/>
      <c r="C1421" s="185"/>
      <c r="D1421" s="87"/>
      <c r="E1421" s="185"/>
      <c r="AC1421" s="87"/>
      <c r="AD1421" s="87"/>
      <c r="AE1421" s="87"/>
      <c r="AF1421" s="87"/>
      <c r="AG1421" s="2"/>
      <c r="AH1421" s="2"/>
    </row>
    <row r="1422" spans="2:34">
      <c r="B1422" s="87"/>
      <c r="C1422" s="185"/>
      <c r="D1422" s="87"/>
      <c r="E1422" s="185"/>
      <c r="AC1422" s="87"/>
      <c r="AD1422" s="87"/>
      <c r="AE1422" s="87"/>
      <c r="AF1422" s="87"/>
      <c r="AG1422" s="2"/>
      <c r="AH1422" s="2"/>
    </row>
    <row r="1423" spans="2:34">
      <c r="B1423" s="87"/>
      <c r="C1423" s="185"/>
      <c r="D1423" s="87"/>
      <c r="E1423" s="185"/>
      <c r="AC1423" s="87"/>
      <c r="AD1423" s="87"/>
      <c r="AE1423" s="87"/>
      <c r="AF1423" s="87"/>
      <c r="AG1423" s="2"/>
      <c r="AH1423" s="2"/>
    </row>
    <row r="1424" spans="2:34">
      <c r="B1424" s="87"/>
      <c r="C1424" s="185"/>
      <c r="D1424" s="87"/>
      <c r="E1424" s="185"/>
      <c r="AC1424" s="87"/>
      <c r="AD1424" s="87"/>
      <c r="AE1424" s="87"/>
      <c r="AF1424" s="87"/>
      <c r="AG1424" s="2"/>
      <c r="AH1424" s="2"/>
    </row>
    <row r="1425" spans="2:34">
      <c r="B1425" s="87"/>
      <c r="C1425" s="185"/>
      <c r="D1425" s="87"/>
      <c r="E1425" s="185"/>
      <c r="AC1425" s="87"/>
      <c r="AD1425" s="87"/>
      <c r="AE1425" s="87"/>
      <c r="AF1425" s="87"/>
      <c r="AG1425" s="2"/>
      <c r="AH1425" s="2"/>
    </row>
    <row r="1426" spans="2:34">
      <c r="B1426" s="87"/>
      <c r="C1426" s="185"/>
      <c r="D1426" s="87"/>
      <c r="E1426" s="185"/>
      <c r="AC1426" s="87"/>
      <c r="AD1426" s="87"/>
      <c r="AE1426" s="87"/>
      <c r="AF1426" s="87"/>
      <c r="AG1426" s="2"/>
      <c r="AH1426" s="2"/>
    </row>
    <row r="1427" spans="2:34">
      <c r="B1427" s="87"/>
      <c r="C1427" s="185"/>
      <c r="D1427" s="87"/>
      <c r="E1427" s="185"/>
      <c r="AC1427" s="87"/>
      <c r="AD1427" s="87"/>
      <c r="AE1427" s="87"/>
      <c r="AF1427" s="87"/>
      <c r="AG1427" s="2"/>
      <c r="AH1427" s="2"/>
    </row>
    <row r="1428" spans="2:34">
      <c r="B1428" s="87"/>
      <c r="C1428" s="185"/>
      <c r="D1428" s="87"/>
      <c r="E1428" s="185"/>
      <c r="AC1428" s="87"/>
      <c r="AD1428" s="87"/>
      <c r="AE1428" s="87"/>
      <c r="AF1428" s="87"/>
      <c r="AG1428" s="2"/>
      <c r="AH1428" s="2"/>
    </row>
    <row r="1429" spans="2:34">
      <c r="B1429" s="87"/>
      <c r="C1429" s="185"/>
      <c r="D1429" s="87"/>
      <c r="E1429" s="185"/>
      <c r="AC1429" s="87"/>
      <c r="AD1429" s="87"/>
      <c r="AE1429" s="87"/>
      <c r="AF1429" s="87"/>
      <c r="AG1429" s="2"/>
      <c r="AH1429" s="2"/>
    </row>
    <row r="1430" spans="2:34">
      <c r="B1430" s="87"/>
      <c r="C1430" s="185"/>
      <c r="D1430" s="87"/>
      <c r="E1430" s="185"/>
      <c r="AC1430" s="87"/>
      <c r="AD1430" s="87"/>
      <c r="AE1430" s="87"/>
      <c r="AF1430" s="87"/>
      <c r="AG1430" s="2"/>
      <c r="AH1430" s="2"/>
    </row>
    <row r="1431" spans="2:34">
      <c r="B1431" s="87"/>
      <c r="C1431" s="185"/>
      <c r="D1431" s="87"/>
      <c r="E1431" s="185"/>
      <c r="AC1431" s="87"/>
      <c r="AD1431" s="87"/>
      <c r="AE1431" s="87"/>
      <c r="AF1431" s="87"/>
      <c r="AG1431" s="2"/>
      <c r="AH1431" s="2"/>
    </row>
    <row r="1432" spans="2:34">
      <c r="B1432" s="87"/>
      <c r="C1432" s="185"/>
      <c r="D1432" s="87"/>
      <c r="E1432" s="185"/>
      <c r="AC1432" s="87"/>
      <c r="AD1432" s="87"/>
      <c r="AE1432" s="87"/>
      <c r="AF1432" s="87"/>
      <c r="AG1432" s="2"/>
      <c r="AH1432" s="2"/>
    </row>
    <row r="1433" spans="2:34">
      <c r="B1433" s="87"/>
      <c r="C1433" s="185"/>
      <c r="D1433" s="87"/>
      <c r="E1433" s="185"/>
      <c r="AC1433" s="87"/>
      <c r="AD1433" s="87"/>
      <c r="AE1433" s="87"/>
      <c r="AF1433" s="87"/>
      <c r="AG1433" s="2"/>
      <c r="AH1433" s="2"/>
    </row>
    <row r="1434" spans="2:34">
      <c r="B1434" s="87"/>
      <c r="C1434" s="185"/>
      <c r="D1434" s="87"/>
      <c r="E1434" s="185"/>
      <c r="AC1434" s="87"/>
      <c r="AD1434" s="87"/>
      <c r="AE1434" s="87"/>
      <c r="AF1434" s="87"/>
      <c r="AG1434" s="2"/>
      <c r="AH1434" s="2"/>
    </row>
    <row r="1435" spans="2:34">
      <c r="B1435" s="87"/>
      <c r="C1435" s="185"/>
      <c r="D1435" s="87"/>
      <c r="E1435" s="185"/>
      <c r="AC1435" s="87"/>
      <c r="AD1435" s="87"/>
      <c r="AE1435" s="87"/>
      <c r="AF1435" s="87"/>
      <c r="AG1435" s="2"/>
      <c r="AH1435" s="2"/>
    </row>
    <row r="1436" spans="2:34">
      <c r="B1436" s="87"/>
      <c r="C1436" s="185"/>
      <c r="D1436" s="87"/>
      <c r="E1436" s="185"/>
      <c r="AC1436" s="87"/>
      <c r="AD1436" s="87"/>
      <c r="AE1436" s="87"/>
      <c r="AF1436" s="87"/>
      <c r="AG1436" s="2"/>
      <c r="AH1436" s="2"/>
    </row>
    <row r="1437" spans="2:34">
      <c r="B1437" s="87"/>
      <c r="C1437" s="185"/>
      <c r="D1437" s="87"/>
      <c r="E1437" s="185"/>
      <c r="AC1437" s="87"/>
      <c r="AD1437" s="87"/>
      <c r="AE1437" s="87"/>
      <c r="AF1437" s="87"/>
      <c r="AG1437" s="2"/>
      <c r="AH1437" s="2"/>
    </row>
    <row r="1438" spans="2:34">
      <c r="B1438" s="87"/>
      <c r="C1438" s="185"/>
      <c r="D1438" s="87"/>
      <c r="E1438" s="185"/>
      <c r="AC1438" s="87"/>
      <c r="AD1438" s="87"/>
      <c r="AE1438" s="87"/>
      <c r="AF1438" s="87"/>
      <c r="AG1438" s="2"/>
      <c r="AH1438" s="2"/>
    </row>
    <row r="1439" spans="2:34">
      <c r="B1439" s="87"/>
      <c r="C1439" s="185"/>
      <c r="D1439" s="87"/>
      <c r="E1439" s="185"/>
      <c r="AC1439" s="87"/>
      <c r="AD1439" s="87"/>
      <c r="AE1439" s="87"/>
      <c r="AF1439" s="87"/>
      <c r="AG1439" s="2"/>
      <c r="AH1439" s="2"/>
    </row>
    <row r="1440" spans="2:34">
      <c r="B1440" s="87"/>
      <c r="C1440" s="185"/>
      <c r="D1440" s="87"/>
      <c r="E1440" s="185"/>
      <c r="AC1440" s="87"/>
      <c r="AD1440" s="87"/>
      <c r="AE1440" s="87"/>
      <c r="AF1440" s="87"/>
      <c r="AG1440" s="2"/>
      <c r="AH1440" s="2"/>
    </row>
    <row r="1441" spans="2:34">
      <c r="B1441" s="87"/>
      <c r="C1441" s="185"/>
      <c r="D1441" s="87"/>
      <c r="E1441" s="185"/>
      <c r="AC1441" s="87"/>
      <c r="AD1441" s="87"/>
      <c r="AE1441" s="87"/>
      <c r="AF1441" s="87"/>
      <c r="AG1441" s="2"/>
      <c r="AH1441" s="2"/>
    </row>
    <row r="1442" spans="2:34">
      <c r="B1442" s="87"/>
      <c r="C1442" s="185"/>
      <c r="D1442" s="87"/>
      <c r="E1442" s="185"/>
      <c r="AC1442" s="87"/>
      <c r="AD1442" s="87"/>
      <c r="AE1442" s="87"/>
      <c r="AF1442" s="87"/>
      <c r="AG1442" s="2"/>
      <c r="AH1442" s="2"/>
    </row>
    <row r="1443" spans="2:34">
      <c r="B1443" s="87"/>
      <c r="C1443" s="185"/>
      <c r="D1443" s="87"/>
      <c r="E1443" s="185"/>
      <c r="AC1443" s="87"/>
      <c r="AD1443" s="87"/>
      <c r="AE1443" s="87"/>
      <c r="AF1443" s="87"/>
      <c r="AG1443" s="2"/>
      <c r="AH1443" s="2"/>
    </row>
    <row r="1444" spans="2:34">
      <c r="B1444" s="87"/>
      <c r="C1444" s="185"/>
      <c r="D1444" s="87"/>
      <c r="E1444" s="185"/>
      <c r="AC1444" s="87"/>
      <c r="AD1444" s="87"/>
      <c r="AE1444" s="87"/>
      <c r="AF1444" s="87"/>
      <c r="AG1444" s="2"/>
      <c r="AH1444" s="2"/>
    </row>
    <row r="1445" spans="2:34">
      <c r="B1445" s="87"/>
      <c r="C1445" s="185"/>
      <c r="D1445" s="87"/>
      <c r="E1445" s="185"/>
      <c r="AC1445" s="87"/>
      <c r="AD1445" s="87"/>
      <c r="AE1445" s="87"/>
      <c r="AF1445" s="87"/>
      <c r="AG1445" s="2"/>
      <c r="AH1445" s="2"/>
    </row>
    <row r="1446" spans="2:34">
      <c r="B1446" s="87"/>
      <c r="C1446" s="185"/>
      <c r="D1446" s="87"/>
      <c r="E1446" s="185"/>
      <c r="AC1446" s="87"/>
      <c r="AD1446" s="87"/>
      <c r="AE1446" s="87"/>
      <c r="AF1446" s="87"/>
      <c r="AG1446" s="2"/>
      <c r="AH1446" s="2"/>
    </row>
    <row r="1447" spans="2:34">
      <c r="B1447" s="87"/>
      <c r="C1447" s="185"/>
      <c r="D1447" s="87"/>
      <c r="E1447" s="185"/>
      <c r="AC1447" s="87"/>
      <c r="AD1447" s="87"/>
      <c r="AE1447" s="87"/>
      <c r="AF1447" s="87"/>
      <c r="AG1447" s="2"/>
      <c r="AH1447" s="2"/>
    </row>
    <row r="1448" spans="2:34">
      <c r="B1448" s="87"/>
      <c r="C1448" s="185"/>
      <c r="D1448" s="87"/>
      <c r="E1448" s="185"/>
      <c r="AC1448" s="87"/>
      <c r="AD1448" s="87"/>
      <c r="AE1448" s="87"/>
      <c r="AF1448" s="87"/>
      <c r="AG1448" s="2"/>
      <c r="AH1448" s="2"/>
    </row>
    <row r="1449" spans="2:34">
      <c r="B1449" s="87"/>
      <c r="C1449" s="185"/>
      <c r="D1449" s="87"/>
      <c r="E1449" s="185"/>
      <c r="AC1449" s="87"/>
      <c r="AD1449" s="87"/>
      <c r="AE1449" s="87"/>
      <c r="AF1449" s="87"/>
      <c r="AG1449" s="2"/>
      <c r="AH1449" s="2"/>
    </row>
    <row r="1450" spans="2:34">
      <c r="B1450" s="87"/>
      <c r="C1450" s="185"/>
      <c r="D1450" s="87"/>
      <c r="E1450" s="185"/>
      <c r="AC1450" s="87"/>
      <c r="AD1450" s="87"/>
      <c r="AE1450" s="87"/>
      <c r="AF1450" s="87"/>
      <c r="AG1450" s="2"/>
      <c r="AH1450" s="2"/>
    </row>
    <row r="1451" spans="2:34">
      <c r="B1451" s="87"/>
      <c r="C1451" s="185"/>
      <c r="D1451" s="87"/>
      <c r="E1451" s="185"/>
      <c r="AC1451" s="87"/>
      <c r="AD1451" s="87"/>
      <c r="AE1451" s="87"/>
      <c r="AF1451" s="87"/>
      <c r="AG1451" s="2"/>
      <c r="AH1451" s="2"/>
    </row>
    <row r="1452" spans="2:34">
      <c r="B1452" s="87"/>
      <c r="C1452" s="185"/>
      <c r="D1452" s="87"/>
      <c r="E1452" s="185"/>
      <c r="AC1452" s="87"/>
      <c r="AD1452" s="87"/>
      <c r="AE1452" s="87"/>
      <c r="AF1452" s="87"/>
      <c r="AG1452" s="2"/>
      <c r="AH1452" s="2"/>
    </row>
    <row r="1453" spans="2:34">
      <c r="B1453" s="87"/>
      <c r="C1453" s="185"/>
      <c r="D1453" s="87"/>
      <c r="E1453" s="185"/>
      <c r="AC1453" s="87"/>
      <c r="AD1453" s="87"/>
      <c r="AE1453" s="87"/>
      <c r="AF1453" s="87"/>
      <c r="AG1453" s="2"/>
      <c r="AH1453" s="2"/>
    </row>
    <row r="1454" spans="2:34">
      <c r="B1454" s="87"/>
      <c r="C1454" s="185"/>
      <c r="D1454" s="87"/>
      <c r="E1454" s="185"/>
      <c r="AC1454" s="87"/>
      <c r="AD1454" s="87"/>
      <c r="AE1454" s="87"/>
      <c r="AF1454" s="87"/>
      <c r="AG1454" s="2"/>
      <c r="AH1454" s="2"/>
    </row>
    <row r="1455" spans="2:34">
      <c r="B1455" s="87"/>
      <c r="C1455" s="185"/>
      <c r="D1455" s="87"/>
      <c r="E1455" s="185"/>
      <c r="AC1455" s="87"/>
      <c r="AD1455" s="87"/>
      <c r="AE1455" s="87"/>
      <c r="AF1455" s="87"/>
      <c r="AG1455" s="2"/>
      <c r="AH1455" s="2"/>
    </row>
    <row r="1456" spans="2:34">
      <c r="B1456" s="87"/>
      <c r="C1456" s="185"/>
      <c r="D1456" s="87"/>
      <c r="E1456" s="185"/>
      <c r="AC1456" s="87"/>
      <c r="AD1456" s="87"/>
      <c r="AE1456" s="87"/>
      <c r="AF1456" s="87"/>
      <c r="AG1456" s="2"/>
      <c r="AH1456" s="2"/>
    </row>
    <row r="1457" spans="2:34">
      <c r="B1457" s="87"/>
      <c r="C1457" s="185"/>
      <c r="D1457" s="87"/>
      <c r="E1457" s="185"/>
      <c r="AC1457" s="87"/>
      <c r="AD1457" s="87"/>
      <c r="AE1457" s="87"/>
      <c r="AF1457" s="87"/>
      <c r="AG1457" s="2"/>
      <c r="AH1457" s="2"/>
    </row>
    <row r="1458" spans="2:34">
      <c r="B1458" s="87"/>
      <c r="C1458" s="185"/>
      <c r="D1458" s="87"/>
      <c r="E1458" s="185"/>
      <c r="AC1458" s="87"/>
      <c r="AD1458" s="87"/>
      <c r="AE1458" s="87"/>
      <c r="AF1458" s="87"/>
      <c r="AG1458" s="2"/>
      <c r="AH1458" s="2"/>
    </row>
    <row r="1459" spans="2:34">
      <c r="B1459" s="87"/>
      <c r="C1459" s="185"/>
      <c r="D1459" s="87"/>
      <c r="E1459" s="185"/>
      <c r="AC1459" s="87"/>
      <c r="AD1459" s="87"/>
      <c r="AE1459" s="87"/>
      <c r="AF1459" s="87"/>
      <c r="AG1459" s="2"/>
      <c r="AH1459" s="2"/>
    </row>
    <row r="1460" spans="2:34">
      <c r="B1460" s="87"/>
      <c r="C1460" s="185"/>
      <c r="D1460" s="87"/>
      <c r="E1460" s="185"/>
      <c r="AC1460" s="87"/>
      <c r="AD1460" s="87"/>
      <c r="AE1460" s="87"/>
      <c r="AF1460" s="87"/>
      <c r="AG1460" s="2"/>
      <c r="AH1460" s="2"/>
    </row>
    <row r="1461" spans="2:34">
      <c r="B1461" s="87"/>
      <c r="C1461" s="185"/>
      <c r="D1461" s="87"/>
      <c r="E1461" s="185"/>
      <c r="AC1461" s="87"/>
      <c r="AD1461" s="87"/>
      <c r="AE1461" s="87"/>
      <c r="AF1461" s="87"/>
      <c r="AG1461" s="2"/>
      <c r="AH1461" s="2"/>
    </row>
    <row r="1462" spans="2:34">
      <c r="B1462" s="87"/>
      <c r="C1462" s="185"/>
      <c r="D1462" s="87"/>
      <c r="E1462" s="185"/>
      <c r="AC1462" s="87"/>
      <c r="AD1462" s="87"/>
      <c r="AE1462" s="87"/>
      <c r="AF1462" s="87"/>
      <c r="AG1462" s="2"/>
      <c r="AH1462" s="2"/>
    </row>
    <row r="1463" spans="2:34">
      <c r="B1463" s="87"/>
      <c r="C1463" s="185"/>
      <c r="D1463" s="87"/>
      <c r="E1463" s="185"/>
      <c r="AC1463" s="87"/>
      <c r="AD1463" s="87"/>
      <c r="AE1463" s="87"/>
      <c r="AF1463" s="87"/>
      <c r="AG1463" s="2"/>
      <c r="AH1463" s="2"/>
    </row>
    <row r="1464" spans="2:34">
      <c r="B1464" s="87"/>
      <c r="C1464" s="185"/>
      <c r="D1464" s="87"/>
      <c r="E1464" s="185"/>
      <c r="AC1464" s="87"/>
      <c r="AD1464" s="87"/>
      <c r="AE1464" s="87"/>
      <c r="AF1464" s="87"/>
      <c r="AG1464" s="2"/>
      <c r="AH1464" s="2"/>
    </row>
    <row r="1465" spans="2:34">
      <c r="B1465" s="87"/>
      <c r="C1465" s="185"/>
      <c r="D1465" s="87"/>
      <c r="E1465" s="185"/>
      <c r="AC1465" s="87"/>
      <c r="AD1465" s="87"/>
      <c r="AE1465" s="87"/>
      <c r="AF1465" s="87"/>
      <c r="AG1465" s="2"/>
      <c r="AH1465" s="2"/>
    </row>
    <row r="1466" spans="2:34">
      <c r="B1466" s="87"/>
      <c r="C1466" s="185"/>
      <c r="D1466" s="87"/>
      <c r="E1466" s="185"/>
      <c r="AC1466" s="87"/>
      <c r="AD1466" s="87"/>
      <c r="AE1466" s="87"/>
      <c r="AF1466" s="87"/>
      <c r="AG1466" s="2"/>
      <c r="AH1466" s="2"/>
    </row>
    <row r="1467" spans="2:34">
      <c r="B1467" s="87"/>
      <c r="C1467" s="185"/>
      <c r="D1467" s="87"/>
      <c r="E1467" s="185"/>
      <c r="AC1467" s="87"/>
      <c r="AD1467" s="87"/>
      <c r="AE1467" s="87"/>
      <c r="AF1467" s="87"/>
      <c r="AG1467" s="2"/>
      <c r="AH1467" s="2"/>
    </row>
    <row r="1468" spans="2:34">
      <c r="B1468" s="87"/>
      <c r="C1468" s="185"/>
      <c r="D1468" s="87"/>
      <c r="E1468" s="185"/>
      <c r="AC1468" s="87"/>
      <c r="AD1468" s="87"/>
      <c r="AE1468" s="87"/>
      <c r="AF1468" s="87"/>
      <c r="AG1468" s="2"/>
      <c r="AH1468" s="2"/>
    </row>
    <row r="1469" spans="2:34">
      <c r="B1469" s="87"/>
      <c r="C1469" s="185"/>
      <c r="D1469" s="87"/>
      <c r="E1469" s="185"/>
      <c r="AC1469" s="87"/>
      <c r="AD1469" s="87"/>
      <c r="AE1469" s="87"/>
      <c r="AF1469" s="87"/>
      <c r="AG1469" s="2"/>
      <c r="AH1469" s="2"/>
    </row>
    <row r="1470" spans="2:34">
      <c r="B1470" s="87"/>
      <c r="C1470" s="185"/>
      <c r="D1470" s="87"/>
      <c r="E1470" s="185"/>
      <c r="AC1470" s="87"/>
      <c r="AD1470" s="87"/>
      <c r="AE1470" s="87"/>
      <c r="AF1470" s="87"/>
      <c r="AG1470" s="2"/>
      <c r="AH1470" s="2"/>
    </row>
    <row r="1471" spans="2:34">
      <c r="B1471" s="87"/>
      <c r="C1471" s="185"/>
      <c r="D1471" s="87"/>
      <c r="E1471" s="185"/>
      <c r="AC1471" s="87"/>
      <c r="AD1471" s="87"/>
      <c r="AE1471" s="87"/>
      <c r="AF1471" s="87"/>
      <c r="AG1471" s="2"/>
      <c r="AH1471" s="2"/>
    </row>
    <row r="1472" spans="2:34">
      <c r="B1472" s="87"/>
      <c r="C1472" s="185"/>
      <c r="D1472" s="87"/>
      <c r="E1472" s="185"/>
      <c r="AC1472" s="87"/>
      <c r="AD1472" s="87"/>
      <c r="AE1472" s="87"/>
      <c r="AF1472" s="87"/>
      <c r="AG1472" s="2"/>
      <c r="AH1472" s="2"/>
    </row>
    <row r="1473" spans="2:34">
      <c r="B1473" s="87"/>
      <c r="C1473" s="185"/>
      <c r="D1473" s="87"/>
      <c r="E1473" s="185"/>
      <c r="AC1473" s="87"/>
      <c r="AD1473" s="87"/>
      <c r="AE1473" s="87"/>
      <c r="AF1473" s="87"/>
      <c r="AG1473" s="2"/>
      <c r="AH1473" s="2"/>
    </row>
    <row r="1474" spans="2:34">
      <c r="B1474" s="87"/>
      <c r="C1474" s="185"/>
      <c r="D1474" s="87"/>
      <c r="E1474" s="185"/>
      <c r="AC1474" s="87"/>
      <c r="AD1474" s="87"/>
      <c r="AE1474" s="87"/>
      <c r="AF1474" s="87"/>
      <c r="AG1474" s="2"/>
      <c r="AH1474" s="2"/>
    </row>
    <row r="1475" spans="2:34">
      <c r="B1475" s="87"/>
      <c r="C1475" s="185"/>
      <c r="D1475" s="87"/>
      <c r="E1475" s="185"/>
      <c r="AC1475" s="87"/>
      <c r="AD1475" s="87"/>
      <c r="AE1475" s="87"/>
      <c r="AF1475" s="87"/>
      <c r="AG1475" s="2"/>
      <c r="AH1475" s="2"/>
    </row>
    <row r="1476" spans="2:34">
      <c r="B1476" s="87"/>
      <c r="C1476" s="185"/>
      <c r="D1476" s="87"/>
      <c r="E1476" s="185"/>
      <c r="AC1476" s="87"/>
      <c r="AD1476" s="87"/>
      <c r="AE1476" s="87"/>
      <c r="AF1476" s="87"/>
      <c r="AG1476" s="2"/>
      <c r="AH1476" s="2"/>
    </row>
    <row r="1477" spans="2:34">
      <c r="B1477" s="87"/>
      <c r="C1477" s="185"/>
      <c r="D1477" s="87"/>
      <c r="E1477" s="185"/>
      <c r="AC1477" s="87"/>
      <c r="AD1477" s="87"/>
      <c r="AE1477" s="87"/>
      <c r="AF1477" s="87"/>
      <c r="AG1477" s="2"/>
      <c r="AH1477" s="2"/>
    </row>
    <row r="1478" spans="2:34">
      <c r="B1478" s="87"/>
      <c r="C1478" s="185"/>
      <c r="D1478" s="87"/>
      <c r="E1478" s="185"/>
      <c r="AC1478" s="87"/>
      <c r="AD1478" s="87"/>
      <c r="AE1478" s="87"/>
      <c r="AF1478" s="87"/>
      <c r="AG1478" s="2"/>
      <c r="AH1478" s="2"/>
    </row>
    <row r="1479" spans="2:34">
      <c r="B1479" s="87"/>
      <c r="C1479" s="185"/>
      <c r="D1479" s="87"/>
      <c r="E1479" s="185"/>
      <c r="AC1479" s="87"/>
      <c r="AD1479" s="87"/>
      <c r="AE1479" s="87"/>
      <c r="AF1479" s="87"/>
      <c r="AG1479" s="2"/>
      <c r="AH1479" s="2"/>
    </row>
    <row r="1480" spans="2:34">
      <c r="B1480" s="87"/>
      <c r="C1480" s="185"/>
      <c r="D1480" s="87"/>
      <c r="E1480" s="185"/>
      <c r="AC1480" s="87"/>
      <c r="AD1480" s="87"/>
      <c r="AE1480" s="87"/>
      <c r="AF1480" s="87"/>
      <c r="AG1480" s="2"/>
      <c r="AH1480" s="2"/>
    </row>
    <row r="1481" spans="2:34">
      <c r="B1481" s="87"/>
      <c r="C1481" s="185"/>
      <c r="D1481" s="87"/>
      <c r="E1481" s="185"/>
      <c r="AC1481" s="87"/>
      <c r="AD1481" s="87"/>
      <c r="AE1481" s="87"/>
      <c r="AF1481" s="87"/>
      <c r="AG1481" s="2"/>
      <c r="AH1481" s="2"/>
    </row>
    <row r="1482" spans="2:34">
      <c r="B1482" s="87"/>
      <c r="C1482" s="185"/>
      <c r="D1482" s="87"/>
      <c r="E1482" s="185"/>
      <c r="AC1482" s="87"/>
      <c r="AD1482" s="87"/>
      <c r="AE1482" s="87"/>
      <c r="AF1482" s="87"/>
      <c r="AG1482" s="2"/>
      <c r="AH1482" s="2"/>
    </row>
    <row r="1483" spans="2:34">
      <c r="B1483" s="87"/>
      <c r="C1483" s="185"/>
      <c r="D1483" s="87"/>
      <c r="E1483" s="185"/>
      <c r="AC1483" s="87"/>
      <c r="AD1483" s="87"/>
      <c r="AE1483" s="87"/>
      <c r="AF1483" s="87"/>
      <c r="AG1483" s="2"/>
      <c r="AH1483" s="2"/>
    </row>
    <row r="1484" spans="2:34">
      <c r="B1484" s="87"/>
      <c r="C1484" s="185"/>
      <c r="D1484" s="87"/>
      <c r="E1484" s="185"/>
      <c r="AC1484" s="87"/>
      <c r="AD1484" s="87"/>
      <c r="AE1484" s="87"/>
      <c r="AF1484" s="87"/>
      <c r="AG1484" s="2"/>
      <c r="AH1484" s="2"/>
    </row>
    <row r="1485" spans="2:34">
      <c r="B1485" s="87"/>
      <c r="C1485" s="185"/>
      <c r="D1485" s="87"/>
      <c r="E1485" s="185"/>
      <c r="AC1485" s="87"/>
      <c r="AD1485" s="87"/>
      <c r="AE1485" s="87"/>
      <c r="AF1485" s="87"/>
      <c r="AG1485" s="2"/>
      <c r="AH1485" s="2"/>
    </row>
    <row r="1486" spans="2:34">
      <c r="B1486" s="87"/>
      <c r="C1486" s="185"/>
      <c r="D1486" s="87"/>
      <c r="E1486" s="185"/>
      <c r="AC1486" s="87"/>
      <c r="AD1486" s="87"/>
      <c r="AE1486" s="87"/>
      <c r="AF1486" s="87"/>
      <c r="AG1486" s="2"/>
      <c r="AH1486" s="2"/>
    </row>
    <row r="1487" spans="2:34">
      <c r="B1487" s="87"/>
      <c r="C1487" s="185"/>
      <c r="D1487" s="87"/>
      <c r="E1487" s="185"/>
      <c r="AC1487" s="87"/>
      <c r="AD1487" s="87"/>
      <c r="AE1487" s="87"/>
      <c r="AF1487" s="87"/>
      <c r="AG1487" s="2"/>
      <c r="AH1487" s="2"/>
    </row>
    <row r="1488" spans="2:34">
      <c r="B1488" s="87"/>
      <c r="C1488" s="185"/>
      <c r="D1488" s="87"/>
      <c r="E1488" s="185"/>
      <c r="AC1488" s="87"/>
      <c r="AD1488" s="87"/>
      <c r="AE1488" s="87"/>
      <c r="AF1488" s="87"/>
      <c r="AG1488" s="2"/>
      <c r="AH1488" s="2"/>
    </row>
    <row r="1489" spans="2:34">
      <c r="B1489" s="87"/>
      <c r="C1489" s="185"/>
      <c r="D1489" s="87"/>
      <c r="E1489" s="185"/>
      <c r="AC1489" s="87"/>
      <c r="AD1489" s="87"/>
      <c r="AE1489" s="87"/>
      <c r="AF1489" s="87"/>
      <c r="AG1489" s="2"/>
      <c r="AH1489" s="2"/>
    </row>
    <row r="1490" spans="2:34">
      <c r="B1490" s="87"/>
      <c r="C1490" s="185"/>
      <c r="D1490" s="87"/>
      <c r="E1490" s="185"/>
      <c r="AC1490" s="87"/>
      <c r="AD1490" s="87"/>
      <c r="AE1490" s="87"/>
      <c r="AF1490" s="87"/>
      <c r="AG1490" s="2"/>
      <c r="AH1490" s="2"/>
    </row>
    <row r="1491" spans="2:34">
      <c r="B1491" s="87"/>
      <c r="C1491" s="185"/>
      <c r="D1491" s="87"/>
      <c r="E1491" s="185"/>
      <c r="AC1491" s="87"/>
      <c r="AD1491" s="87"/>
      <c r="AE1491" s="87"/>
      <c r="AF1491" s="87"/>
      <c r="AG1491" s="2"/>
      <c r="AH1491" s="2"/>
    </row>
    <row r="1492" spans="2:34">
      <c r="B1492" s="87"/>
      <c r="C1492" s="185"/>
      <c r="D1492" s="87"/>
      <c r="E1492" s="185"/>
      <c r="AC1492" s="87"/>
      <c r="AD1492" s="87"/>
      <c r="AE1492" s="87"/>
      <c r="AF1492" s="87"/>
      <c r="AG1492" s="2"/>
      <c r="AH1492" s="2"/>
    </row>
    <row r="1493" spans="2:34">
      <c r="B1493" s="87"/>
      <c r="C1493" s="185"/>
      <c r="D1493" s="87"/>
      <c r="E1493" s="185"/>
      <c r="AC1493" s="87"/>
      <c r="AD1493" s="87"/>
      <c r="AE1493" s="87"/>
      <c r="AF1493" s="87"/>
      <c r="AG1493" s="2"/>
      <c r="AH1493" s="2"/>
    </row>
    <row r="1494" spans="2:34">
      <c r="B1494" s="87"/>
      <c r="C1494" s="185"/>
      <c r="D1494" s="87"/>
      <c r="E1494" s="185"/>
      <c r="AC1494" s="87"/>
      <c r="AD1494" s="87"/>
      <c r="AE1494" s="87"/>
      <c r="AF1494" s="87"/>
      <c r="AG1494" s="2"/>
      <c r="AH1494" s="2"/>
    </row>
    <row r="1495" spans="2:34">
      <c r="B1495" s="87"/>
      <c r="C1495" s="185"/>
      <c r="D1495" s="87"/>
      <c r="E1495" s="185"/>
      <c r="AC1495" s="87"/>
      <c r="AD1495" s="87"/>
      <c r="AE1495" s="87"/>
      <c r="AF1495" s="87"/>
      <c r="AG1495" s="2"/>
      <c r="AH1495" s="2"/>
    </row>
    <row r="1496" spans="2:34">
      <c r="B1496" s="87"/>
      <c r="C1496" s="185"/>
      <c r="D1496" s="87"/>
      <c r="E1496" s="185"/>
      <c r="AC1496" s="87"/>
      <c r="AD1496" s="87"/>
      <c r="AE1496" s="87"/>
      <c r="AF1496" s="87"/>
      <c r="AG1496" s="2"/>
      <c r="AH1496" s="2"/>
    </row>
    <row r="1497" spans="2:34">
      <c r="B1497" s="87"/>
      <c r="C1497" s="185"/>
      <c r="D1497" s="87"/>
      <c r="E1497" s="185"/>
      <c r="AC1497" s="87"/>
      <c r="AD1497" s="87"/>
      <c r="AE1497" s="87"/>
      <c r="AF1497" s="87"/>
      <c r="AG1497" s="2"/>
      <c r="AH1497" s="2"/>
    </row>
    <row r="1498" spans="2:34">
      <c r="B1498" s="87"/>
      <c r="C1498" s="185"/>
      <c r="D1498" s="87"/>
      <c r="E1498" s="185"/>
      <c r="AC1498" s="87"/>
      <c r="AD1498" s="87"/>
      <c r="AE1498" s="87"/>
      <c r="AF1498" s="87"/>
      <c r="AG1498" s="2"/>
      <c r="AH1498" s="2"/>
    </row>
    <row r="1499" spans="2:34">
      <c r="B1499" s="87"/>
      <c r="C1499" s="185"/>
      <c r="D1499" s="87"/>
      <c r="E1499" s="185"/>
      <c r="AC1499" s="87"/>
      <c r="AD1499" s="87"/>
      <c r="AE1499" s="87"/>
      <c r="AF1499" s="87"/>
      <c r="AG1499" s="2"/>
      <c r="AH1499" s="2"/>
    </row>
    <row r="1500" spans="2:34">
      <c r="B1500" s="87"/>
      <c r="C1500" s="185"/>
      <c r="D1500" s="87"/>
      <c r="E1500" s="185"/>
      <c r="AC1500" s="87"/>
      <c r="AD1500" s="87"/>
      <c r="AE1500" s="87"/>
      <c r="AF1500" s="87"/>
      <c r="AG1500" s="2"/>
      <c r="AH1500" s="2"/>
    </row>
    <row r="1501" spans="2:34">
      <c r="B1501" s="87"/>
      <c r="C1501" s="185"/>
      <c r="D1501" s="87"/>
      <c r="E1501" s="185"/>
      <c r="AC1501" s="87"/>
      <c r="AD1501" s="87"/>
      <c r="AE1501" s="87"/>
      <c r="AF1501" s="87"/>
      <c r="AG1501" s="2"/>
      <c r="AH1501" s="2"/>
    </row>
    <row r="1502" spans="2:34">
      <c r="B1502" s="87"/>
      <c r="C1502" s="185"/>
      <c r="D1502" s="87"/>
      <c r="E1502" s="185"/>
      <c r="AC1502" s="87"/>
      <c r="AD1502" s="87"/>
      <c r="AE1502" s="87"/>
      <c r="AF1502" s="87"/>
      <c r="AG1502" s="2"/>
      <c r="AH1502" s="2"/>
    </row>
    <row r="1503" spans="2:34">
      <c r="B1503" s="87"/>
      <c r="C1503" s="185"/>
      <c r="D1503" s="87"/>
      <c r="E1503" s="185"/>
      <c r="AC1503" s="87"/>
      <c r="AD1503" s="87"/>
      <c r="AE1503" s="87"/>
      <c r="AF1503" s="87"/>
      <c r="AG1503" s="2"/>
      <c r="AH1503" s="2"/>
    </row>
    <row r="1504" spans="2:34">
      <c r="B1504" s="87"/>
      <c r="C1504" s="185"/>
      <c r="D1504" s="87"/>
      <c r="E1504" s="185"/>
      <c r="AC1504" s="87"/>
      <c r="AD1504" s="87"/>
      <c r="AE1504" s="87"/>
      <c r="AF1504" s="87"/>
      <c r="AG1504" s="2"/>
      <c r="AH1504" s="2"/>
    </row>
    <row r="1505" spans="2:34">
      <c r="B1505" s="87"/>
      <c r="C1505" s="185"/>
      <c r="D1505" s="87"/>
      <c r="E1505" s="185"/>
      <c r="AC1505" s="87"/>
      <c r="AD1505" s="87"/>
      <c r="AE1505" s="87"/>
      <c r="AF1505" s="87"/>
      <c r="AG1505" s="2"/>
      <c r="AH1505" s="2"/>
    </row>
    <row r="1506" spans="2:34">
      <c r="B1506" s="87"/>
      <c r="C1506" s="185"/>
      <c r="D1506" s="87"/>
      <c r="E1506" s="185"/>
      <c r="AC1506" s="87"/>
      <c r="AD1506" s="87"/>
      <c r="AE1506" s="87"/>
      <c r="AF1506" s="87"/>
      <c r="AG1506" s="2"/>
      <c r="AH1506" s="2"/>
    </row>
    <row r="1507" spans="2:34">
      <c r="B1507" s="87"/>
      <c r="C1507" s="185"/>
      <c r="D1507" s="87"/>
      <c r="E1507" s="185"/>
      <c r="AC1507" s="87"/>
      <c r="AD1507" s="87"/>
      <c r="AE1507" s="87"/>
      <c r="AF1507" s="87"/>
      <c r="AG1507" s="2"/>
      <c r="AH1507" s="2"/>
    </row>
    <row r="1508" spans="2:34">
      <c r="B1508" s="87"/>
      <c r="C1508" s="185"/>
      <c r="D1508" s="87"/>
      <c r="E1508" s="185"/>
      <c r="AC1508" s="87"/>
      <c r="AD1508" s="87"/>
      <c r="AE1508" s="87"/>
      <c r="AF1508" s="87"/>
      <c r="AG1508" s="2"/>
      <c r="AH1508" s="2"/>
    </row>
    <row r="1509" spans="2:34">
      <c r="B1509" s="87"/>
      <c r="C1509" s="185"/>
      <c r="D1509" s="87"/>
      <c r="E1509" s="185"/>
      <c r="AC1509" s="87"/>
      <c r="AD1509" s="87"/>
      <c r="AE1509" s="87"/>
      <c r="AF1509" s="87"/>
      <c r="AG1509" s="2"/>
      <c r="AH1509" s="2"/>
    </row>
    <row r="1510" spans="2:34">
      <c r="B1510" s="87"/>
      <c r="C1510" s="185"/>
      <c r="D1510" s="87"/>
      <c r="E1510" s="185"/>
      <c r="AC1510" s="87"/>
      <c r="AD1510" s="87"/>
      <c r="AE1510" s="87"/>
      <c r="AF1510" s="87"/>
      <c r="AG1510" s="2"/>
      <c r="AH1510" s="2"/>
    </row>
    <row r="1511" spans="2:34">
      <c r="B1511" s="87"/>
      <c r="C1511" s="185"/>
      <c r="D1511" s="87"/>
      <c r="E1511" s="185"/>
      <c r="AC1511" s="87"/>
      <c r="AD1511" s="87"/>
      <c r="AE1511" s="87"/>
      <c r="AF1511" s="87"/>
      <c r="AG1511" s="2"/>
      <c r="AH1511" s="2"/>
    </row>
    <row r="1512" spans="2:34">
      <c r="B1512" s="87"/>
      <c r="C1512" s="185"/>
      <c r="D1512" s="87"/>
      <c r="E1512" s="185"/>
      <c r="AC1512" s="87"/>
      <c r="AD1512" s="87"/>
      <c r="AE1512" s="87"/>
      <c r="AF1512" s="87"/>
      <c r="AG1512" s="2"/>
      <c r="AH1512" s="2"/>
    </row>
    <row r="1513" spans="2:34">
      <c r="B1513" s="87"/>
      <c r="C1513" s="185"/>
      <c r="D1513" s="87"/>
      <c r="E1513" s="185"/>
      <c r="AC1513" s="87"/>
      <c r="AD1513" s="87"/>
      <c r="AE1513" s="87"/>
      <c r="AF1513" s="87"/>
      <c r="AG1513" s="2"/>
      <c r="AH1513" s="2"/>
    </row>
    <row r="1514" spans="2:34">
      <c r="B1514" s="87"/>
      <c r="C1514" s="185"/>
      <c r="D1514" s="87"/>
      <c r="E1514" s="185"/>
      <c r="AC1514" s="87"/>
      <c r="AD1514" s="87"/>
      <c r="AE1514" s="87"/>
      <c r="AF1514" s="87"/>
      <c r="AG1514" s="2"/>
      <c r="AH1514" s="2"/>
    </row>
    <row r="1515" spans="2:34">
      <c r="B1515" s="87"/>
      <c r="C1515" s="185"/>
      <c r="D1515" s="87"/>
      <c r="E1515" s="185"/>
      <c r="AC1515" s="87"/>
      <c r="AD1515" s="87"/>
      <c r="AE1515" s="87"/>
      <c r="AF1515" s="87"/>
      <c r="AG1515" s="2"/>
      <c r="AH1515" s="2"/>
    </row>
    <row r="1516" spans="2:34">
      <c r="B1516" s="87"/>
      <c r="C1516" s="185"/>
      <c r="D1516" s="87"/>
      <c r="E1516" s="185"/>
      <c r="AC1516" s="87"/>
      <c r="AD1516" s="87"/>
      <c r="AE1516" s="87"/>
      <c r="AF1516" s="87"/>
      <c r="AG1516" s="2"/>
      <c r="AH1516" s="2"/>
    </row>
    <row r="1517" spans="2:34">
      <c r="B1517" s="87"/>
      <c r="C1517" s="185"/>
      <c r="D1517" s="87"/>
      <c r="E1517" s="185"/>
      <c r="AC1517" s="87"/>
      <c r="AD1517" s="87"/>
      <c r="AE1517" s="87"/>
      <c r="AF1517" s="87"/>
      <c r="AG1517" s="2"/>
      <c r="AH1517" s="2"/>
    </row>
    <row r="1518" spans="2:34">
      <c r="B1518" s="87"/>
      <c r="C1518" s="185"/>
      <c r="D1518" s="87"/>
      <c r="E1518" s="185"/>
      <c r="AC1518" s="87"/>
      <c r="AD1518" s="87"/>
      <c r="AE1518" s="87"/>
      <c r="AF1518" s="87"/>
      <c r="AG1518" s="2"/>
      <c r="AH1518" s="2"/>
    </row>
    <row r="1519" spans="2:34">
      <c r="B1519" s="87"/>
      <c r="C1519" s="185"/>
      <c r="D1519" s="87"/>
      <c r="E1519" s="185"/>
      <c r="AC1519" s="87"/>
      <c r="AD1519" s="87"/>
      <c r="AE1519" s="87"/>
      <c r="AF1519" s="87"/>
      <c r="AG1519" s="2"/>
      <c r="AH1519" s="2"/>
    </row>
    <row r="1520" spans="2:34">
      <c r="B1520" s="87"/>
      <c r="C1520" s="185"/>
      <c r="D1520" s="87"/>
      <c r="E1520" s="185"/>
      <c r="AC1520" s="87"/>
      <c r="AD1520" s="87"/>
      <c r="AE1520" s="87"/>
      <c r="AF1520" s="87"/>
      <c r="AG1520" s="2"/>
      <c r="AH1520" s="2"/>
    </row>
    <row r="1521" spans="2:34">
      <c r="B1521" s="87"/>
      <c r="C1521" s="185"/>
      <c r="D1521" s="87"/>
      <c r="E1521" s="185"/>
      <c r="AC1521" s="87"/>
      <c r="AD1521" s="87"/>
      <c r="AE1521" s="87"/>
      <c r="AF1521" s="87"/>
      <c r="AG1521" s="2"/>
      <c r="AH1521" s="2"/>
    </row>
    <row r="1522" spans="2:34">
      <c r="B1522" s="87"/>
      <c r="C1522" s="185"/>
      <c r="D1522" s="87"/>
      <c r="E1522" s="185"/>
      <c r="AC1522" s="87"/>
      <c r="AD1522" s="87"/>
      <c r="AE1522" s="87"/>
      <c r="AF1522" s="87"/>
      <c r="AG1522" s="2"/>
      <c r="AH1522" s="2"/>
    </row>
    <row r="1523" spans="2:34">
      <c r="B1523" s="87"/>
      <c r="C1523" s="185"/>
      <c r="D1523" s="87"/>
      <c r="E1523" s="185"/>
      <c r="AC1523" s="87"/>
      <c r="AD1523" s="87"/>
      <c r="AE1523" s="87"/>
      <c r="AF1523" s="87"/>
      <c r="AG1523" s="2"/>
      <c r="AH1523" s="2"/>
    </row>
    <row r="1524" spans="2:34">
      <c r="B1524" s="87"/>
      <c r="C1524" s="185"/>
      <c r="D1524" s="87"/>
      <c r="E1524" s="185"/>
      <c r="AC1524" s="87"/>
      <c r="AD1524" s="87"/>
      <c r="AE1524" s="87"/>
      <c r="AF1524" s="87"/>
      <c r="AG1524" s="2"/>
      <c r="AH1524" s="2"/>
    </row>
    <row r="1525" spans="2:34">
      <c r="B1525" s="87"/>
      <c r="C1525" s="185"/>
      <c r="D1525" s="87"/>
      <c r="E1525" s="185"/>
      <c r="AC1525" s="87"/>
      <c r="AD1525" s="87"/>
      <c r="AE1525" s="87"/>
      <c r="AF1525" s="87"/>
      <c r="AG1525" s="2"/>
      <c r="AH1525" s="2"/>
    </row>
    <row r="1526" spans="2:34">
      <c r="B1526" s="87"/>
      <c r="C1526" s="185"/>
      <c r="D1526" s="87"/>
      <c r="E1526" s="185"/>
      <c r="AC1526" s="87"/>
      <c r="AD1526" s="87"/>
      <c r="AE1526" s="87"/>
      <c r="AF1526" s="87"/>
      <c r="AG1526" s="2"/>
      <c r="AH1526" s="2"/>
    </row>
    <row r="1527" spans="2:34">
      <c r="B1527" s="87"/>
      <c r="C1527" s="185"/>
      <c r="D1527" s="87"/>
      <c r="E1527" s="185"/>
      <c r="AC1527" s="87"/>
      <c r="AD1527" s="87"/>
      <c r="AE1527" s="87"/>
      <c r="AF1527" s="87"/>
      <c r="AG1527" s="2"/>
      <c r="AH1527" s="2"/>
    </row>
    <row r="1528" spans="2:34">
      <c r="B1528" s="87"/>
      <c r="C1528" s="185"/>
      <c r="D1528" s="87"/>
      <c r="E1528" s="185"/>
      <c r="AC1528" s="87"/>
      <c r="AD1528" s="87"/>
      <c r="AE1528" s="87"/>
      <c r="AF1528" s="87"/>
      <c r="AG1528" s="2"/>
      <c r="AH1528" s="2"/>
    </row>
    <row r="1529" spans="2:34">
      <c r="B1529" s="87"/>
      <c r="C1529" s="185"/>
      <c r="D1529" s="87"/>
      <c r="E1529" s="185"/>
      <c r="AC1529" s="87"/>
      <c r="AD1529" s="87"/>
      <c r="AE1529" s="87"/>
      <c r="AF1529" s="87"/>
      <c r="AG1529" s="2"/>
      <c r="AH1529" s="2"/>
    </row>
    <row r="1530" spans="2:34">
      <c r="B1530" s="87"/>
      <c r="C1530" s="185"/>
      <c r="D1530" s="87"/>
      <c r="E1530" s="185"/>
      <c r="AC1530" s="87"/>
      <c r="AD1530" s="87"/>
      <c r="AE1530" s="87"/>
      <c r="AF1530" s="87"/>
      <c r="AG1530" s="2"/>
      <c r="AH1530" s="2"/>
    </row>
    <row r="1531" spans="2:34">
      <c r="B1531" s="87"/>
      <c r="C1531" s="185"/>
      <c r="D1531" s="87"/>
      <c r="E1531" s="185"/>
      <c r="AC1531" s="87"/>
      <c r="AD1531" s="87"/>
      <c r="AE1531" s="87"/>
      <c r="AF1531" s="87"/>
      <c r="AG1531" s="2"/>
      <c r="AH1531" s="2"/>
    </row>
    <row r="1532" spans="2:34">
      <c r="B1532" s="87"/>
      <c r="C1532" s="185"/>
      <c r="D1532" s="87"/>
      <c r="E1532" s="185"/>
      <c r="AC1532" s="87"/>
      <c r="AD1532" s="87"/>
      <c r="AE1532" s="87"/>
      <c r="AF1532" s="87"/>
      <c r="AG1532" s="2"/>
      <c r="AH1532" s="2"/>
    </row>
    <row r="1533" spans="2:34">
      <c r="B1533" s="87"/>
      <c r="C1533" s="185"/>
      <c r="D1533" s="87"/>
      <c r="E1533" s="185"/>
      <c r="AC1533" s="87"/>
      <c r="AD1533" s="87"/>
      <c r="AE1533" s="87"/>
      <c r="AF1533" s="87"/>
      <c r="AG1533" s="2"/>
      <c r="AH1533" s="2"/>
    </row>
    <row r="1534" spans="2:34">
      <c r="B1534" s="87"/>
      <c r="C1534" s="185"/>
      <c r="D1534" s="87"/>
      <c r="E1534" s="185"/>
      <c r="AC1534" s="87"/>
      <c r="AD1534" s="87"/>
      <c r="AE1534" s="87"/>
      <c r="AF1534" s="87"/>
      <c r="AG1534" s="2"/>
      <c r="AH1534" s="2"/>
    </row>
    <row r="1535" spans="2:34">
      <c r="B1535" s="87"/>
      <c r="C1535" s="185"/>
      <c r="D1535" s="87"/>
      <c r="E1535" s="185"/>
      <c r="AC1535" s="87"/>
      <c r="AD1535" s="87"/>
      <c r="AE1535" s="87"/>
      <c r="AF1535" s="87"/>
      <c r="AG1535" s="2"/>
      <c r="AH1535" s="2"/>
    </row>
    <row r="1536" spans="2:34">
      <c r="B1536" s="87"/>
      <c r="C1536" s="185"/>
      <c r="D1536" s="87"/>
      <c r="E1536" s="185"/>
      <c r="AC1536" s="87"/>
      <c r="AD1536" s="87"/>
      <c r="AE1536" s="87"/>
      <c r="AF1536" s="87"/>
      <c r="AG1536" s="2"/>
      <c r="AH1536" s="2"/>
    </row>
    <row r="1537" spans="2:34">
      <c r="B1537" s="87"/>
      <c r="C1537" s="185"/>
      <c r="D1537" s="87"/>
      <c r="E1537" s="185"/>
      <c r="AC1537" s="87"/>
      <c r="AD1537" s="87"/>
      <c r="AE1537" s="87"/>
      <c r="AF1537" s="87"/>
      <c r="AG1537" s="2"/>
      <c r="AH1537" s="2"/>
    </row>
    <row r="1538" spans="2:34">
      <c r="B1538" s="87"/>
      <c r="C1538" s="185"/>
      <c r="D1538" s="87"/>
      <c r="E1538" s="185"/>
      <c r="AC1538" s="87"/>
      <c r="AD1538" s="87"/>
      <c r="AE1538" s="87"/>
      <c r="AF1538" s="87"/>
      <c r="AG1538" s="2"/>
      <c r="AH1538" s="2"/>
    </row>
    <row r="1539" spans="2:34">
      <c r="B1539" s="87"/>
      <c r="C1539" s="185"/>
      <c r="D1539" s="87"/>
      <c r="E1539" s="185"/>
      <c r="AC1539" s="87"/>
      <c r="AD1539" s="87"/>
      <c r="AE1539" s="87"/>
      <c r="AF1539" s="87"/>
      <c r="AG1539" s="2"/>
      <c r="AH1539" s="2"/>
    </row>
    <row r="1540" spans="2:34">
      <c r="B1540" s="87"/>
      <c r="C1540" s="185"/>
      <c r="D1540" s="87"/>
      <c r="E1540" s="185"/>
      <c r="AC1540" s="87"/>
      <c r="AD1540" s="87"/>
      <c r="AE1540" s="87"/>
      <c r="AF1540" s="87"/>
      <c r="AG1540" s="2"/>
      <c r="AH1540" s="2"/>
    </row>
    <row r="1541" spans="2:34">
      <c r="B1541" s="87"/>
      <c r="C1541" s="185"/>
      <c r="D1541" s="87"/>
      <c r="E1541" s="185"/>
      <c r="AC1541" s="87"/>
      <c r="AD1541" s="87"/>
      <c r="AE1541" s="87"/>
      <c r="AF1541" s="87"/>
      <c r="AG1541" s="2"/>
      <c r="AH1541" s="2"/>
    </row>
    <row r="1542" spans="2:34">
      <c r="B1542" s="87"/>
      <c r="C1542" s="185"/>
      <c r="D1542" s="87"/>
      <c r="E1542" s="185"/>
      <c r="AC1542" s="87"/>
      <c r="AD1542" s="87"/>
      <c r="AE1542" s="87"/>
      <c r="AF1542" s="87"/>
      <c r="AG1542" s="2"/>
      <c r="AH1542" s="2"/>
    </row>
    <row r="1543" spans="2:34">
      <c r="B1543" s="87"/>
      <c r="C1543" s="185"/>
      <c r="D1543" s="87"/>
      <c r="E1543" s="185"/>
      <c r="AC1543" s="87"/>
      <c r="AD1543" s="87"/>
      <c r="AE1543" s="87"/>
      <c r="AF1543" s="87"/>
      <c r="AG1543" s="2"/>
      <c r="AH1543" s="2"/>
    </row>
    <row r="1544" spans="2:34">
      <c r="B1544" s="87"/>
      <c r="C1544" s="185"/>
      <c r="D1544" s="87"/>
      <c r="E1544" s="185"/>
      <c r="AC1544" s="87"/>
      <c r="AD1544" s="87"/>
      <c r="AE1544" s="87"/>
      <c r="AF1544" s="87"/>
      <c r="AG1544" s="2"/>
      <c r="AH1544" s="2"/>
    </row>
    <row r="1545" spans="2:34">
      <c r="B1545" s="87"/>
      <c r="C1545" s="185"/>
      <c r="D1545" s="87"/>
      <c r="E1545" s="185"/>
      <c r="AC1545" s="87"/>
      <c r="AD1545" s="87"/>
      <c r="AE1545" s="87"/>
      <c r="AF1545" s="87"/>
      <c r="AG1545" s="2"/>
      <c r="AH1545" s="2"/>
    </row>
    <row r="1546" spans="2:34">
      <c r="B1546" s="87"/>
      <c r="C1546" s="185"/>
      <c r="D1546" s="87"/>
      <c r="E1546" s="185"/>
      <c r="AC1546" s="87"/>
      <c r="AD1546" s="87"/>
      <c r="AE1546" s="87"/>
      <c r="AF1546" s="87"/>
      <c r="AG1546" s="2"/>
      <c r="AH1546" s="2"/>
    </row>
    <row r="1547" spans="2:34">
      <c r="B1547" s="87"/>
      <c r="C1547" s="185"/>
      <c r="D1547" s="87"/>
      <c r="E1547" s="185"/>
      <c r="AC1547" s="87"/>
      <c r="AD1547" s="87"/>
      <c r="AE1547" s="87"/>
      <c r="AF1547" s="87"/>
      <c r="AG1547" s="2"/>
      <c r="AH1547" s="2"/>
    </row>
    <row r="1548" spans="2:34">
      <c r="B1548" s="87"/>
      <c r="C1548" s="185"/>
      <c r="D1548" s="87"/>
      <c r="E1548" s="185"/>
      <c r="AC1548" s="87"/>
      <c r="AD1548" s="87"/>
      <c r="AE1548" s="87"/>
      <c r="AF1548" s="87"/>
      <c r="AG1548" s="2"/>
      <c r="AH1548" s="2"/>
    </row>
    <row r="1549" spans="2:34">
      <c r="B1549" s="87"/>
      <c r="C1549" s="185"/>
      <c r="D1549" s="87"/>
      <c r="E1549" s="185"/>
      <c r="AC1549" s="87"/>
      <c r="AD1549" s="87"/>
      <c r="AE1549" s="87"/>
      <c r="AF1549" s="87"/>
      <c r="AG1549" s="2"/>
      <c r="AH1549" s="2"/>
    </row>
    <row r="1550" spans="2:34">
      <c r="B1550" s="87"/>
      <c r="C1550" s="185"/>
      <c r="D1550" s="87"/>
      <c r="E1550" s="185"/>
      <c r="AC1550" s="87"/>
      <c r="AD1550" s="87"/>
      <c r="AE1550" s="87"/>
      <c r="AF1550" s="87"/>
      <c r="AG1550" s="2"/>
      <c r="AH1550" s="2"/>
    </row>
    <row r="1551" spans="2:34">
      <c r="B1551" s="87"/>
      <c r="C1551" s="185"/>
      <c r="D1551" s="87"/>
      <c r="E1551" s="185"/>
      <c r="AC1551" s="87"/>
      <c r="AD1551" s="87"/>
      <c r="AE1551" s="87"/>
      <c r="AF1551" s="87"/>
      <c r="AG1551" s="2"/>
      <c r="AH1551" s="2"/>
    </row>
    <row r="1552" spans="2:34">
      <c r="B1552" s="87"/>
      <c r="C1552" s="185"/>
      <c r="D1552" s="87"/>
      <c r="E1552" s="185"/>
      <c r="AC1552" s="87"/>
      <c r="AD1552" s="87"/>
      <c r="AE1552" s="87"/>
      <c r="AF1552" s="87"/>
      <c r="AG1552" s="2"/>
      <c r="AH1552" s="2"/>
    </row>
    <row r="1553" spans="2:34">
      <c r="B1553" s="87"/>
      <c r="C1553" s="185"/>
      <c r="D1553" s="87"/>
      <c r="E1553" s="185"/>
      <c r="AC1553" s="87"/>
      <c r="AD1553" s="87"/>
      <c r="AE1553" s="87"/>
      <c r="AF1553" s="87"/>
      <c r="AG1553" s="2"/>
      <c r="AH1553" s="2"/>
    </row>
    <row r="1554" spans="2:34">
      <c r="B1554" s="87"/>
      <c r="C1554" s="185"/>
      <c r="D1554" s="87"/>
      <c r="E1554" s="185"/>
      <c r="AC1554" s="87"/>
      <c r="AD1554" s="87"/>
      <c r="AE1554" s="87"/>
      <c r="AF1554" s="87"/>
      <c r="AG1554" s="2"/>
      <c r="AH1554" s="2"/>
    </row>
    <row r="1555" spans="2:34">
      <c r="B1555" s="87"/>
      <c r="C1555" s="185"/>
      <c r="D1555" s="87"/>
      <c r="E1555" s="185"/>
      <c r="AC1555" s="87"/>
      <c r="AD1555" s="87"/>
      <c r="AE1555" s="87"/>
      <c r="AF1555" s="87"/>
      <c r="AG1555" s="2"/>
      <c r="AH1555" s="2"/>
    </row>
    <row r="1556" spans="2:34">
      <c r="B1556" s="87"/>
      <c r="C1556" s="185"/>
      <c r="D1556" s="87"/>
      <c r="E1556" s="185"/>
      <c r="AC1556" s="87"/>
      <c r="AD1556" s="87"/>
      <c r="AE1556" s="87"/>
      <c r="AF1556" s="87"/>
      <c r="AG1556" s="2"/>
      <c r="AH1556" s="2"/>
    </row>
    <row r="1557" spans="2:34">
      <c r="B1557" s="87"/>
      <c r="C1557" s="185"/>
      <c r="D1557" s="87"/>
      <c r="E1557" s="185"/>
      <c r="AC1557" s="87"/>
      <c r="AD1557" s="87"/>
      <c r="AE1557" s="87"/>
      <c r="AF1557" s="87"/>
      <c r="AG1557" s="2"/>
      <c r="AH1557" s="2"/>
    </row>
    <row r="1558" spans="2:34">
      <c r="B1558" s="87"/>
      <c r="C1558" s="185"/>
      <c r="D1558" s="87"/>
      <c r="E1558" s="185"/>
      <c r="AC1558" s="87"/>
      <c r="AD1558" s="87"/>
      <c r="AE1558" s="87"/>
      <c r="AF1558" s="87"/>
      <c r="AG1558" s="2"/>
      <c r="AH1558" s="2"/>
    </row>
    <row r="1559" spans="2:34">
      <c r="B1559" s="87"/>
      <c r="C1559" s="185"/>
      <c r="D1559" s="87"/>
      <c r="E1559" s="185"/>
      <c r="AC1559" s="87"/>
      <c r="AD1559" s="87"/>
      <c r="AE1559" s="87"/>
      <c r="AF1559" s="87"/>
      <c r="AG1559" s="2"/>
      <c r="AH1559" s="2"/>
    </row>
    <row r="1560" spans="2:34">
      <c r="B1560" s="87"/>
      <c r="C1560" s="185"/>
      <c r="D1560" s="87"/>
      <c r="E1560" s="185"/>
      <c r="AC1560" s="87"/>
      <c r="AD1560" s="87"/>
      <c r="AE1560" s="87"/>
      <c r="AF1560" s="87"/>
      <c r="AG1560" s="2"/>
      <c r="AH1560" s="2"/>
    </row>
    <row r="1561" spans="2:34">
      <c r="B1561" s="87"/>
      <c r="C1561" s="185"/>
      <c r="D1561" s="87"/>
      <c r="E1561" s="185"/>
      <c r="AC1561" s="87"/>
      <c r="AD1561" s="87"/>
      <c r="AE1561" s="87"/>
      <c r="AF1561" s="87"/>
      <c r="AG1561" s="2"/>
      <c r="AH1561" s="2"/>
    </row>
    <row r="1562" spans="2:34">
      <c r="B1562" s="87"/>
      <c r="C1562" s="185"/>
      <c r="D1562" s="87"/>
      <c r="E1562" s="185"/>
      <c r="AC1562" s="87"/>
      <c r="AD1562" s="87"/>
      <c r="AE1562" s="87"/>
      <c r="AF1562" s="87"/>
      <c r="AG1562" s="2"/>
      <c r="AH1562" s="2"/>
    </row>
    <row r="1563" spans="2:34">
      <c r="B1563" s="87"/>
      <c r="C1563" s="185"/>
      <c r="D1563" s="87"/>
      <c r="E1563" s="185"/>
      <c r="AC1563" s="87"/>
      <c r="AD1563" s="87"/>
      <c r="AE1563" s="87"/>
      <c r="AF1563" s="87"/>
      <c r="AG1563" s="2"/>
      <c r="AH1563" s="2"/>
    </row>
    <row r="1564" spans="2:34">
      <c r="B1564" s="87"/>
      <c r="C1564" s="185"/>
      <c r="D1564" s="87"/>
      <c r="E1564" s="185"/>
      <c r="AC1564" s="87"/>
      <c r="AD1564" s="87"/>
      <c r="AE1564" s="87"/>
      <c r="AF1564" s="87"/>
      <c r="AG1564" s="2"/>
      <c r="AH1564" s="2"/>
    </row>
    <row r="1565" spans="2:34">
      <c r="B1565" s="87"/>
      <c r="C1565" s="185"/>
      <c r="D1565" s="87"/>
      <c r="E1565" s="185"/>
      <c r="AC1565" s="87"/>
      <c r="AD1565" s="87"/>
      <c r="AE1565" s="87"/>
      <c r="AF1565" s="87"/>
      <c r="AG1565" s="2"/>
      <c r="AH1565" s="2"/>
    </row>
    <row r="1566" spans="2:34">
      <c r="B1566" s="87"/>
      <c r="C1566" s="185"/>
      <c r="D1566" s="87"/>
      <c r="E1566" s="185"/>
      <c r="AC1566" s="87"/>
      <c r="AD1566" s="87"/>
      <c r="AE1566" s="87"/>
      <c r="AF1566" s="87"/>
      <c r="AG1566" s="2"/>
      <c r="AH1566" s="2"/>
    </row>
    <row r="1567" spans="2:34">
      <c r="B1567" s="87"/>
      <c r="C1567" s="185"/>
      <c r="D1567" s="87"/>
      <c r="E1567" s="185"/>
      <c r="AC1567" s="87"/>
      <c r="AD1567" s="87"/>
      <c r="AE1567" s="87"/>
      <c r="AF1567" s="87"/>
      <c r="AG1567" s="2"/>
      <c r="AH1567" s="2"/>
    </row>
    <row r="1568" spans="2:34">
      <c r="B1568" s="87"/>
      <c r="C1568" s="185"/>
      <c r="D1568" s="87"/>
      <c r="E1568" s="185"/>
      <c r="AC1568" s="87"/>
      <c r="AD1568" s="87"/>
      <c r="AE1568" s="87"/>
      <c r="AF1568" s="87"/>
      <c r="AG1568" s="2"/>
      <c r="AH1568" s="2"/>
    </row>
    <row r="1569" spans="2:34">
      <c r="B1569" s="87"/>
      <c r="C1569" s="185"/>
      <c r="D1569" s="87"/>
      <c r="E1569" s="185"/>
      <c r="AC1569" s="87"/>
      <c r="AD1569" s="87"/>
      <c r="AE1569" s="87"/>
      <c r="AF1569" s="87"/>
      <c r="AG1569" s="2"/>
      <c r="AH1569" s="2"/>
    </row>
    <row r="1570" spans="2:34">
      <c r="B1570" s="87"/>
      <c r="C1570" s="185"/>
      <c r="D1570" s="87"/>
      <c r="E1570" s="185"/>
      <c r="AC1570" s="87"/>
      <c r="AD1570" s="87"/>
      <c r="AE1570" s="87"/>
      <c r="AF1570" s="87"/>
      <c r="AG1570" s="2"/>
      <c r="AH1570" s="2"/>
    </row>
    <row r="1571" spans="2:34">
      <c r="B1571" s="87"/>
      <c r="C1571" s="185"/>
      <c r="D1571" s="87"/>
      <c r="E1571" s="185"/>
      <c r="AC1571" s="87"/>
      <c r="AD1571" s="87"/>
      <c r="AE1571" s="87"/>
      <c r="AF1571" s="87"/>
      <c r="AG1571" s="2"/>
      <c r="AH1571" s="2"/>
    </row>
    <row r="1572" spans="2:34">
      <c r="B1572" s="87"/>
      <c r="C1572" s="185"/>
      <c r="D1572" s="87"/>
      <c r="E1572" s="185"/>
      <c r="AC1572" s="87"/>
      <c r="AD1572" s="87"/>
      <c r="AE1572" s="87"/>
      <c r="AF1572" s="87"/>
      <c r="AG1572" s="2"/>
      <c r="AH1572" s="2"/>
    </row>
    <row r="1573" spans="2:34">
      <c r="B1573" s="87"/>
      <c r="C1573" s="185"/>
      <c r="D1573" s="87"/>
      <c r="E1573" s="185"/>
      <c r="AC1573" s="87"/>
      <c r="AD1573" s="87"/>
      <c r="AE1573" s="87"/>
      <c r="AF1573" s="87"/>
      <c r="AG1573" s="2"/>
      <c r="AH1573" s="2"/>
    </row>
    <row r="1574" spans="2:34">
      <c r="B1574" s="87"/>
      <c r="C1574" s="185"/>
      <c r="D1574" s="87"/>
      <c r="E1574" s="185"/>
      <c r="AC1574" s="87"/>
      <c r="AD1574" s="87"/>
      <c r="AE1574" s="87"/>
      <c r="AF1574" s="87"/>
      <c r="AG1574" s="2"/>
      <c r="AH1574" s="2"/>
    </row>
    <row r="1575" spans="2:34">
      <c r="B1575" s="87"/>
      <c r="C1575" s="185"/>
      <c r="D1575" s="87"/>
      <c r="E1575" s="185"/>
      <c r="AC1575" s="87"/>
      <c r="AD1575" s="87"/>
      <c r="AE1575" s="87"/>
      <c r="AF1575" s="87"/>
      <c r="AG1575" s="2"/>
      <c r="AH1575" s="2"/>
    </row>
    <row r="1576" spans="2:34">
      <c r="B1576" s="87"/>
      <c r="C1576" s="185"/>
      <c r="D1576" s="87"/>
      <c r="E1576" s="185"/>
      <c r="AC1576" s="87"/>
      <c r="AD1576" s="87"/>
      <c r="AE1576" s="87"/>
      <c r="AF1576" s="87"/>
      <c r="AG1576" s="2"/>
      <c r="AH1576" s="2"/>
    </row>
    <row r="1577" spans="2:34">
      <c r="B1577" s="87"/>
      <c r="C1577" s="185"/>
      <c r="D1577" s="87"/>
      <c r="E1577" s="185"/>
      <c r="AC1577" s="87"/>
      <c r="AD1577" s="87"/>
      <c r="AE1577" s="87"/>
      <c r="AF1577" s="87"/>
      <c r="AG1577" s="2"/>
      <c r="AH1577" s="2"/>
    </row>
    <row r="1578" spans="2:34">
      <c r="B1578" s="87"/>
      <c r="C1578" s="185"/>
      <c r="D1578" s="87"/>
      <c r="E1578" s="185"/>
      <c r="AC1578" s="87"/>
      <c r="AD1578" s="87"/>
      <c r="AE1578" s="87"/>
      <c r="AF1578" s="87"/>
      <c r="AG1578" s="2"/>
      <c r="AH1578" s="2"/>
    </row>
    <row r="1579" spans="2:34">
      <c r="B1579" s="87"/>
      <c r="C1579" s="185"/>
      <c r="D1579" s="87"/>
      <c r="E1579" s="185"/>
      <c r="AC1579" s="87"/>
      <c r="AD1579" s="87"/>
      <c r="AE1579" s="87"/>
      <c r="AF1579" s="87"/>
      <c r="AG1579" s="2"/>
      <c r="AH1579" s="2"/>
    </row>
    <row r="1580" spans="2:34">
      <c r="B1580" s="87"/>
      <c r="C1580" s="185"/>
      <c r="D1580" s="87"/>
      <c r="E1580" s="185"/>
      <c r="AC1580" s="87"/>
      <c r="AD1580" s="87"/>
      <c r="AE1580" s="87"/>
      <c r="AF1580" s="87"/>
      <c r="AG1580" s="2"/>
      <c r="AH1580" s="2"/>
    </row>
    <row r="1581" spans="2:34">
      <c r="B1581" s="87"/>
      <c r="C1581" s="185"/>
      <c r="D1581" s="87"/>
      <c r="E1581" s="185"/>
      <c r="AC1581" s="87"/>
      <c r="AD1581" s="87"/>
      <c r="AE1581" s="87"/>
      <c r="AF1581" s="87"/>
      <c r="AG1581" s="2"/>
      <c r="AH1581" s="2"/>
    </row>
    <row r="1582" spans="2:34">
      <c r="B1582" s="87"/>
      <c r="C1582" s="185"/>
      <c r="D1582" s="87"/>
      <c r="E1582" s="185"/>
      <c r="AC1582" s="87"/>
      <c r="AD1582" s="87"/>
      <c r="AE1582" s="87"/>
      <c r="AF1582" s="87"/>
      <c r="AG1582" s="2"/>
      <c r="AH1582" s="2"/>
    </row>
    <row r="1583" spans="2:34">
      <c r="B1583" s="87"/>
      <c r="C1583" s="185"/>
      <c r="D1583" s="87"/>
      <c r="E1583" s="185"/>
      <c r="AC1583" s="87"/>
      <c r="AD1583" s="87"/>
      <c r="AE1583" s="87"/>
      <c r="AF1583" s="87"/>
      <c r="AG1583" s="2"/>
      <c r="AH1583" s="2"/>
    </row>
    <row r="1584" spans="2:34">
      <c r="B1584" s="87"/>
      <c r="C1584" s="185"/>
      <c r="D1584" s="87"/>
      <c r="E1584" s="185"/>
      <c r="AC1584" s="87"/>
      <c r="AD1584" s="87"/>
      <c r="AE1584" s="87"/>
      <c r="AF1584" s="87"/>
      <c r="AG1584" s="2"/>
      <c r="AH1584" s="2"/>
    </row>
    <row r="1585" spans="2:34">
      <c r="B1585" s="87"/>
      <c r="C1585" s="185"/>
      <c r="D1585" s="87"/>
      <c r="E1585" s="185"/>
      <c r="AC1585" s="87"/>
      <c r="AD1585" s="87"/>
      <c r="AE1585" s="87"/>
      <c r="AF1585" s="87"/>
      <c r="AG1585" s="2"/>
      <c r="AH1585" s="2"/>
    </row>
    <row r="1586" spans="2:34">
      <c r="B1586" s="87"/>
      <c r="C1586" s="185"/>
      <c r="D1586" s="87"/>
      <c r="E1586" s="185"/>
      <c r="AC1586" s="87"/>
      <c r="AD1586" s="87"/>
      <c r="AE1586" s="87"/>
      <c r="AF1586" s="87"/>
      <c r="AG1586" s="2"/>
      <c r="AH1586" s="2"/>
    </row>
    <row r="1587" spans="2:34">
      <c r="B1587" s="87"/>
      <c r="C1587" s="185"/>
      <c r="D1587" s="87"/>
      <c r="E1587" s="185"/>
      <c r="AC1587" s="87"/>
      <c r="AD1587" s="87"/>
      <c r="AE1587" s="87"/>
      <c r="AF1587" s="87"/>
      <c r="AG1587" s="2"/>
      <c r="AH1587" s="2"/>
    </row>
    <row r="1588" spans="2:34">
      <c r="B1588" s="87"/>
      <c r="C1588" s="185"/>
      <c r="D1588" s="87"/>
      <c r="E1588" s="185"/>
      <c r="AC1588" s="87"/>
      <c r="AD1588" s="87"/>
      <c r="AE1588" s="87"/>
      <c r="AF1588" s="87"/>
      <c r="AG1588" s="2"/>
      <c r="AH1588" s="2"/>
    </row>
    <row r="1589" spans="2:34">
      <c r="B1589" s="87"/>
      <c r="C1589" s="185"/>
      <c r="D1589" s="87"/>
      <c r="E1589" s="185"/>
      <c r="AC1589" s="87"/>
      <c r="AD1589" s="87"/>
      <c r="AE1589" s="87"/>
      <c r="AF1589" s="87"/>
      <c r="AG1589" s="2"/>
      <c r="AH1589" s="2"/>
    </row>
    <row r="1590" spans="2:34">
      <c r="B1590" s="87"/>
      <c r="C1590" s="185"/>
      <c r="D1590" s="87"/>
      <c r="E1590" s="185"/>
      <c r="AC1590" s="87"/>
      <c r="AD1590" s="87"/>
      <c r="AE1590" s="87"/>
      <c r="AF1590" s="87"/>
      <c r="AG1590" s="2"/>
      <c r="AH1590" s="2"/>
    </row>
    <row r="1591" spans="2:34">
      <c r="B1591" s="87"/>
      <c r="C1591" s="185"/>
      <c r="D1591" s="87"/>
      <c r="E1591" s="185"/>
      <c r="AC1591" s="87"/>
      <c r="AD1591" s="87"/>
      <c r="AE1591" s="87"/>
      <c r="AF1591" s="87"/>
      <c r="AG1591" s="2"/>
      <c r="AH1591" s="2"/>
    </row>
    <row r="1592" spans="2:34">
      <c r="B1592" s="87"/>
      <c r="C1592" s="185"/>
      <c r="D1592" s="87"/>
      <c r="E1592" s="185"/>
      <c r="AC1592" s="87"/>
      <c r="AD1592" s="87"/>
      <c r="AE1592" s="87"/>
      <c r="AF1592" s="87"/>
      <c r="AG1592" s="2"/>
      <c r="AH1592" s="2"/>
    </row>
    <row r="1593" spans="2:34">
      <c r="B1593" s="87"/>
      <c r="C1593" s="185"/>
      <c r="D1593" s="87"/>
      <c r="E1593" s="185"/>
      <c r="AC1593" s="87"/>
      <c r="AD1593" s="87"/>
      <c r="AE1593" s="87"/>
      <c r="AF1593" s="87"/>
      <c r="AG1593" s="2"/>
      <c r="AH1593" s="2"/>
    </row>
    <row r="1594" spans="2:34">
      <c r="B1594" s="87"/>
      <c r="C1594" s="185"/>
      <c r="D1594" s="87"/>
      <c r="E1594" s="185"/>
      <c r="AC1594" s="87"/>
      <c r="AD1594" s="87"/>
      <c r="AE1594" s="87"/>
      <c r="AF1594" s="87"/>
      <c r="AG1594" s="2"/>
      <c r="AH1594" s="2"/>
    </row>
    <row r="1595" spans="2:34">
      <c r="B1595" s="87"/>
      <c r="C1595" s="185"/>
      <c r="D1595" s="87"/>
      <c r="E1595" s="185"/>
      <c r="AC1595" s="87"/>
      <c r="AD1595" s="87"/>
      <c r="AE1595" s="87"/>
      <c r="AF1595" s="87"/>
      <c r="AG1595" s="2"/>
      <c r="AH1595" s="2"/>
    </row>
    <row r="1596" spans="2:34">
      <c r="B1596" s="87"/>
      <c r="C1596" s="185"/>
      <c r="D1596" s="87"/>
      <c r="E1596" s="185"/>
      <c r="AC1596" s="87"/>
      <c r="AD1596" s="87"/>
      <c r="AE1596" s="87"/>
      <c r="AF1596" s="87"/>
      <c r="AG1596" s="2"/>
      <c r="AH1596" s="2"/>
    </row>
    <row r="1597" spans="2:34">
      <c r="B1597" s="87"/>
      <c r="C1597" s="185"/>
      <c r="D1597" s="87"/>
      <c r="E1597" s="185"/>
      <c r="AC1597" s="87"/>
      <c r="AD1597" s="87"/>
      <c r="AE1597" s="87"/>
      <c r="AF1597" s="87"/>
      <c r="AG1597" s="2"/>
      <c r="AH1597" s="2"/>
    </row>
    <row r="1598" spans="2:34">
      <c r="B1598" s="87"/>
      <c r="C1598" s="185"/>
      <c r="D1598" s="87"/>
      <c r="E1598" s="185"/>
      <c r="AC1598" s="87"/>
      <c r="AD1598" s="87"/>
      <c r="AE1598" s="87"/>
      <c r="AF1598" s="87"/>
      <c r="AG1598" s="2"/>
      <c r="AH1598" s="2"/>
    </row>
    <row r="1599" spans="2:34">
      <c r="B1599" s="87"/>
      <c r="C1599" s="185"/>
      <c r="D1599" s="87"/>
      <c r="E1599" s="185"/>
      <c r="AC1599" s="87"/>
      <c r="AD1599" s="87"/>
      <c r="AE1599" s="87"/>
      <c r="AF1599" s="87"/>
      <c r="AG1599" s="2"/>
      <c r="AH1599" s="2"/>
    </row>
    <row r="1600" spans="2:34">
      <c r="B1600" s="87"/>
      <c r="C1600" s="185"/>
      <c r="D1600" s="87"/>
      <c r="E1600" s="185"/>
      <c r="AC1600" s="87"/>
      <c r="AD1600" s="87"/>
      <c r="AE1600" s="87"/>
      <c r="AF1600" s="87"/>
      <c r="AG1600" s="2"/>
      <c r="AH1600" s="2"/>
    </row>
    <row r="1601" spans="2:34">
      <c r="B1601" s="87"/>
      <c r="C1601" s="185"/>
      <c r="D1601" s="87"/>
      <c r="E1601" s="185"/>
      <c r="AC1601" s="87"/>
      <c r="AD1601" s="87"/>
      <c r="AE1601" s="87"/>
      <c r="AF1601" s="87"/>
      <c r="AG1601" s="2"/>
      <c r="AH1601" s="2"/>
    </row>
    <row r="1602" spans="2:34">
      <c r="B1602" s="87"/>
      <c r="C1602" s="185"/>
      <c r="D1602" s="87"/>
      <c r="E1602" s="185"/>
      <c r="AC1602" s="87"/>
      <c r="AD1602" s="87"/>
      <c r="AE1602" s="87"/>
      <c r="AF1602" s="87"/>
      <c r="AG1602" s="2"/>
      <c r="AH1602" s="2"/>
    </row>
    <row r="1603" spans="2:34">
      <c r="B1603" s="87"/>
      <c r="C1603" s="185"/>
      <c r="D1603" s="87"/>
      <c r="E1603" s="185"/>
      <c r="AC1603" s="87"/>
      <c r="AD1603" s="87"/>
      <c r="AE1603" s="87"/>
      <c r="AF1603" s="87"/>
      <c r="AG1603" s="2"/>
      <c r="AH1603" s="2"/>
    </row>
    <row r="1604" spans="2:34">
      <c r="B1604" s="87"/>
      <c r="C1604" s="185"/>
      <c r="D1604" s="87"/>
      <c r="E1604" s="185"/>
      <c r="AC1604" s="87"/>
      <c r="AD1604" s="87"/>
      <c r="AE1604" s="87"/>
      <c r="AF1604" s="87"/>
      <c r="AG1604" s="2"/>
      <c r="AH1604" s="2"/>
    </row>
    <row r="1605" spans="2:34">
      <c r="B1605" s="87"/>
      <c r="C1605" s="185"/>
      <c r="D1605" s="87"/>
      <c r="E1605" s="185"/>
      <c r="AC1605" s="87"/>
      <c r="AD1605" s="87"/>
      <c r="AE1605" s="87"/>
      <c r="AF1605" s="87"/>
      <c r="AG1605" s="2"/>
      <c r="AH1605" s="2"/>
    </row>
    <row r="1606" spans="2:34">
      <c r="B1606" s="87"/>
      <c r="C1606" s="185"/>
      <c r="D1606" s="87"/>
      <c r="E1606" s="185"/>
      <c r="AC1606" s="87"/>
      <c r="AD1606" s="87"/>
      <c r="AE1606" s="87"/>
      <c r="AF1606" s="87"/>
      <c r="AG1606" s="2"/>
      <c r="AH1606" s="2"/>
    </row>
    <row r="1607" spans="2:34">
      <c r="B1607" s="87"/>
      <c r="C1607" s="185"/>
      <c r="D1607" s="87"/>
      <c r="E1607" s="185"/>
      <c r="AC1607" s="87"/>
      <c r="AD1607" s="87"/>
      <c r="AE1607" s="87"/>
      <c r="AF1607" s="87"/>
      <c r="AG1607" s="2"/>
      <c r="AH1607" s="2"/>
    </row>
    <row r="1608" spans="2:34">
      <c r="B1608" s="87"/>
      <c r="C1608" s="185"/>
      <c r="D1608" s="87"/>
      <c r="E1608" s="185"/>
      <c r="AC1608" s="87"/>
      <c r="AD1608" s="87"/>
      <c r="AE1608" s="87"/>
      <c r="AF1608" s="87"/>
      <c r="AG1608" s="2"/>
      <c r="AH1608" s="2"/>
    </row>
    <row r="1609" spans="2:34">
      <c r="B1609" s="87"/>
      <c r="C1609" s="185"/>
      <c r="D1609" s="87"/>
      <c r="E1609" s="185"/>
      <c r="AC1609" s="87"/>
      <c r="AD1609" s="87"/>
      <c r="AE1609" s="87"/>
      <c r="AF1609" s="87"/>
      <c r="AG1609" s="2"/>
      <c r="AH1609" s="2"/>
    </row>
    <row r="1610" spans="2:34">
      <c r="B1610" s="87"/>
      <c r="C1610" s="185"/>
      <c r="D1610" s="87"/>
      <c r="E1610" s="185"/>
      <c r="AC1610" s="87"/>
      <c r="AD1610" s="87"/>
      <c r="AE1610" s="87"/>
      <c r="AF1610" s="87"/>
      <c r="AG1610" s="2"/>
      <c r="AH1610" s="2"/>
    </row>
    <row r="1611" spans="2:34">
      <c r="B1611" s="87"/>
      <c r="C1611" s="185"/>
      <c r="D1611" s="87"/>
      <c r="E1611" s="185"/>
      <c r="AC1611" s="87"/>
      <c r="AD1611" s="87"/>
      <c r="AE1611" s="87"/>
      <c r="AF1611" s="87"/>
      <c r="AG1611" s="2"/>
      <c r="AH1611" s="2"/>
    </row>
    <row r="1612" spans="2:34">
      <c r="B1612" s="87"/>
      <c r="C1612" s="185"/>
      <c r="D1612" s="87"/>
      <c r="E1612" s="185"/>
      <c r="AC1612" s="87"/>
      <c r="AD1612" s="87"/>
      <c r="AE1612" s="87"/>
      <c r="AF1612" s="87"/>
      <c r="AG1612" s="2"/>
      <c r="AH1612" s="2"/>
    </row>
    <row r="1613" spans="2:34">
      <c r="B1613" s="87"/>
      <c r="C1613" s="185"/>
      <c r="D1613" s="87"/>
      <c r="E1613" s="185"/>
      <c r="AC1613" s="87"/>
      <c r="AD1613" s="87"/>
      <c r="AE1613" s="87"/>
      <c r="AF1613" s="87"/>
      <c r="AG1613" s="2"/>
      <c r="AH1613" s="2"/>
    </row>
    <row r="1614" spans="2:34">
      <c r="B1614" s="87"/>
      <c r="C1614" s="185"/>
      <c r="D1614" s="87"/>
      <c r="E1614" s="185"/>
      <c r="AC1614" s="87"/>
      <c r="AD1614" s="87"/>
      <c r="AE1614" s="87"/>
      <c r="AF1614" s="87"/>
      <c r="AG1614" s="2"/>
      <c r="AH1614" s="2"/>
    </row>
    <row r="1615" spans="2:34">
      <c r="B1615" s="87"/>
      <c r="C1615" s="185"/>
      <c r="D1615" s="87"/>
      <c r="E1615" s="185"/>
      <c r="AC1615" s="87"/>
      <c r="AD1615" s="87"/>
      <c r="AE1615" s="87"/>
      <c r="AF1615" s="87"/>
      <c r="AG1615" s="2"/>
      <c r="AH1615" s="2"/>
    </row>
    <row r="1616" spans="2:34">
      <c r="B1616" s="87"/>
      <c r="C1616" s="185"/>
      <c r="D1616" s="87"/>
      <c r="E1616" s="185"/>
      <c r="AC1616" s="87"/>
      <c r="AD1616" s="87"/>
      <c r="AE1616" s="87"/>
      <c r="AF1616" s="87"/>
      <c r="AG1616" s="2"/>
      <c r="AH1616" s="2"/>
    </row>
    <row r="1617" spans="2:34">
      <c r="B1617" s="87"/>
      <c r="C1617" s="185"/>
      <c r="D1617" s="87"/>
      <c r="E1617" s="185"/>
      <c r="AC1617" s="87"/>
      <c r="AD1617" s="87"/>
      <c r="AE1617" s="87"/>
      <c r="AF1617" s="87"/>
      <c r="AG1617" s="2"/>
      <c r="AH1617" s="2"/>
    </row>
    <row r="1618" spans="2:34">
      <c r="B1618" s="87"/>
      <c r="C1618" s="185"/>
      <c r="D1618" s="87"/>
      <c r="E1618" s="185"/>
      <c r="AC1618" s="87"/>
      <c r="AD1618" s="87"/>
      <c r="AE1618" s="87"/>
      <c r="AF1618" s="87"/>
      <c r="AG1618" s="2"/>
      <c r="AH1618" s="2"/>
    </row>
    <row r="1619" spans="2:34">
      <c r="B1619" s="87"/>
      <c r="C1619" s="185"/>
      <c r="D1619" s="87"/>
      <c r="E1619" s="185"/>
      <c r="AC1619" s="87"/>
      <c r="AD1619" s="87"/>
      <c r="AE1619" s="87"/>
      <c r="AF1619" s="87"/>
      <c r="AG1619" s="2"/>
      <c r="AH1619" s="2"/>
    </row>
    <row r="1620" spans="2:34">
      <c r="B1620" s="87"/>
      <c r="C1620" s="185"/>
      <c r="D1620" s="87"/>
      <c r="E1620" s="185"/>
      <c r="AC1620" s="87"/>
      <c r="AD1620" s="87"/>
      <c r="AE1620" s="87"/>
      <c r="AF1620" s="87"/>
      <c r="AG1620" s="2"/>
      <c r="AH1620" s="2"/>
    </row>
    <row r="1621" spans="2:34">
      <c r="B1621" s="87"/>
      <c r="C1621" s="185"/>
      <c r="D1621" s="87"/>
      <c r="E1621" s="185"/>
      <c r="AC1621" s="87"/>
      <c r="AD1621" s="87"/>
      <c r="AE1621" s="87"/>
      <c r="AF1621" s="87"/>
      <c r="AG1621" s="2"/>
      <c r="AH1621" s="2"/>
    </row>
    <row r="1622" spans="2:34">
      <c r="B1622" s="87"/>
      <c r="C1622" s="185"/>
      <c r="D1622" s="87"/>
      <c r="E1622" s="185"/>
      <c r="AC1622" s="87"/>
      <c r="AD1622" s="87"/>
      <c r="AE1622" s="87"/>
      <c r="AF1622" s="87"/>
      <c r="AG1622" s="2"/>
      <c r="AH1622" s="2"/>
    </row>
    <row r="1623" spans="2:34">
      <c r="B1623" s="87"/>
      <c r="C1623" s="185"/>
      <c r="D1623" s="87"/>
      <c r="E1623" s="185"/>
      <c r="AC1623" s="87"/>
      <c r="AD1623" s="87"/>
      <c r="AE1623" s="87"/>
      <c r="AF1623" s="87"/>
      <c r="AG1623" s="2"/>
      <c r="AH1623" s="2"/>
    </row>
    <row r="1624" spans="2:34">
      <c r="B1624" s="87"/>
      <c r="C1624" s="185"/>
      <c r="D1624" s="87"/>
      <c r="E1624" s="185"/>
      <c r="AC1624" s="87"/>
      <c r="AD1624" s="87"/>
      <c r="AE1624" s="87"/>
      <c r="AF1624" s="87"/>
      <c r="AG1624" s="2"/>
      <c r="AH1624" s="2"/>
    </row>
    <row r="1625" spans="2:34">
      <c r="B1625" s="87"/>
      <c r="C1625" s="185"/>
      <c r="D1625" s="87"/>
      <c r="E1625" s="185"/>
      <c r="AC1625" s="87"/>
      <c r="AD1625" s="87"/>
      <c r="AE1625" s="87"/>
      <c r="AF1625" s="87"/>
      <c r="AG1625" s="2"/>
      <c r="AH1625" s="2"/>
    </row>
    <row r="1626" spans="2:34">
      <c r="B1626" s="87"/>
      <c r="C1626" s="185"/>
      <c r="D1626" s="87"/>
      <c r="E1626" s="185"/>
      <c r="AC1626" s="87"/>
      <c r="AD1626" s="87"/>
      <c r="AE1626" s="87"/>
      <c r="AF1626" s="87"/>
      <c r="AG1626" s="2"/>
      <c r="AH1626" s="2"/>
    </row>
    <row r="1627" spans="2:34">
      <c r="B1627" s="87"/>
      <c r="C1627" s="185"/>
      <c r="D1627" s="87"/>
      <c r="E1627" s="185"/>
      <c r="AC1627" s="87"/>
      <c r="AD1627" s="87"/>
      <c r="AE1627" s="87"/>
      <c r="AF1627" s="87"/>
      <c r="AG1627" s="2"/>
      <c r="AH1627" s="2"/>
    </row>
    <row r="1628" spans="2:34">
      <c r="B1628" s="87"/>
      <c r="C1628" s="185"/>
      <c r="D1628" s="87"/>
      <c r="E1628" s="185"/>
      <c r="AC1628" s="87"/>
      <c r="AD1628" s="87"/>
      <c r="AE1628" s="87"/>
      <c r="AF1628" s="87"/>
      <c r="AG1628" s="2"/>
      <c r="AH1628" s="2"/>
    </row>
    <row r="1629" spans="2:34">
      <c r="B1629" s="87"/>
      <c r="C1629" s="185"/>
      <c r="D1629" s="87"/>
      <c r="E1629" s="185"/>
      <c r="AC1629" s="87"/>
      <c r="AD1629" s="87"/>
      <c r="AE1629" s="87"/>
      <c r="AF1629" s="87"/>
      <c r="AG1629" s="2"/>
      <c r="AH1629" s="2"/>
    </row>
    <row r="1630" spans="2:34">
      <c r="B1630" s="87"/>
      <c r="C1630" s="185"/>
      <c r="D1630" s="87"/>
      <c r="E1630" s="185"/>
      <c r="AC1630" s="87"/>
      <c r="AD1630" s="87"/>
      <c r="AE1630" s="87"/>
      <c r="AF1630" s="87"/>
      <c r="AG1630" s="2"/>
      <c r="AH1630" s="2"/>
    </row>
    <row r="1631" spans="2:34">
      <c r="B1631" s="87"/>
      <c r="C1631" s="185"/>
      <c r="D1631" s="87"/>
      <c r="E1631" s="185"/>
      <c r="AC1631" s="87"/>
      <c r="AD1631" s="87"/>
      <c r="AE1631" s="87"/>
      <c r="AF1631" s="87"/>
      <c r="AG1631" s="2"/>
      <c r="AH1631" s="2"/>
    </row>
    <row r="1632" spans="2:34">
      <c r="B1632" s="87"/>
      <c r="C1632" s="185"/>
      <c r="D1632" s="87"/>
      <c r="E1632" s="185"/>
      <c r="AC1632" s="87"/>
      <c r="AD1632" s="87"/>
      <c r="AE1632" s="87"/>
      <c r="AF1632" s="87"/>
      <c r="AG1632" s="2"/>
      <c r="AH1632" s="2"/>
    </row>
    <row r="1633" spans="2:34">
      <c r="B1633" s="87"/>
      <c r="C1633" s="185"/>
      <c r="D1633" s="87"/>
      <c r="E1633" s="185"/>
      <c r="AC1633" s="87"/>
      <c r="AD1633" s="87"/>
      <c r="AE1633" s="87"/>
      <c r="AF1633" s="87"/>
      <c r="AG1633" s="2"/>
      <c r="AH1633" s="2"/>
    </row>
    <row r="1634" spans="2:34">
      <c r="B1634" s="87"/>
      <c r="C1634" s="185"/>
      <c r="D1634" s="87"/>
      <c r="E1634" s="185"/>
      <c r="AC1634" s="87"/>
      <c r="AD1634" s="87"/>
      <c r="AE1634" s="87"/>
      <c r="AF1634" s="87"/>
      <c r="AG1634" s="2"/>
      <c r="AH1634" s="2"/>
    </row>
    <row r="1635" spans="2:34">
      <c r="B1635" s="87"/>
      <c r="C1635" s="185"/>
      <c r="D1635" s="87"/>
      <c r="E1635" s="185"/>
      <c r="AC1635" s="87"/>
      <c r="AD1635" s="87"/>
      <c r="AE1635" s="87"/>
      <c r="AF1635" s="87"/>
      <c r="AG1635" s="2"/>
      <c r="AH1635" s="2"/>
    </row>
    <row r="1636" spans="2:34">
      <c r="B1636" s="87"/>
      <c r="C1636" s="185"/>
      <c r="D1636" s="87"/>
      <c r="E1636" s="185"/>
      <c r="AC1636" s="87"/>
      <c r="AD1636" s="87"/>
      <c r="AE1636" s="87"/>
      <c r="AF1636" s="87"/>
      <c r="AG1636" s="2"/>
      <c r="AH1636" s="2"/>
    </row>
    <row r="1637" spans="2:34">
      <c r="B1637" s="87"/>
      <c r="C1637" s="185"/>
      <c r="D1637" s="87"/>
      <c r="E1637" s="185"/>
      <c r="AC1637" s="87"/>
      <c r="AD1637" s="87"/>
      <c r="AE1637" s="87"/>
      <c r="AF1637" s="87"/>
      <c r="AG1637" s="2"/>
      <c r="AH1637" s="2"/>
    </row>
    <row r="1638" spans="2:34">
      <c r="B1638" s="87"/>
      <c r="C1638" s="185"/>
      <c r="D1638" s="87"/>
      <c r="E1638" s="185"/>
      <c r="AC1638" s="87"/>
      <c r="AD1638" s="87"/>
      <c r="AE1638" s="87"/>
      <c r="AF1638" s="87"/>
      <c r="AG1638" s="2"/>
      <c r="AH1638" s="2"/>
    </row>
    <row r="1639" spans="2:34">
      <c r="B1639" s="87"/>
      <c r="C1639" s="185"/>
      <c r="D1639" s="87"/>
      <c r="E1639" s="185"/>
      <c r="AC1639" s="87"/>
      <c r="AD1639" s="87"/>
      <c r="AE1639" s="87"/>
      <c r="AF1639" s="87"/>
      <c r="AG1639" s="2"/>
      <c r="AH1639" s="2"/>
    </row>
    <row r="1640" spans="2:34">
      <c r="B1640" s="87"/>
      <c r="C1640" s="185"/>
      <c r="D1640" s="87"/>
      <c r="E1640" s="185"/>
      <c r="AC1640" s="87"/>
      <c r="AD1640" s="87"/>
      <c r="AE1640" s="87"/>
      <c r="AF1640" s="87"/>
      <c r="AG1640" s="2"/>
      <c r="AH1640" s="2"/>
    </row>
    <row r="1641" spans="2:34">
      <c r="B1641" s="87"/>
      <c r="C1641" s="185"/>
      <c r="D1641" s="87"/>
      <c r="E1641" s="185"/>
      <c r="AC1641" s="87"/>
      <c r="AD1641" s="87"/>
      <c r="AE1641" s="87"/>
      <c r="AF1641" s="87"/>
      <c r="AG1641" s="2"/>
      <c r="AH1641" s="2"/>
    </row>
    <row r="1642" spans="2:34">
      <c r="B1642" s="87"/>
      <c r="C1642" s="185"/>
      <c r="D1642" s="87"/>
      <c r="E1642" s="185"/>
      <c r="AC1642" s="87"/>
      <c r="AD1642" s="87"/>
      <c r="AE1642" s="87"/>
      <c r="AF1642" s="87"/>
      <c r="AG1642" s="2"/>
      <c r="AH1642" s="2"/>
    </row>
    <row r="1643" spans="2:34">
      <c r="B1643" s="87"/>
      <c r="C1643" s="185"/>
      <c r="D1643" s="87"/>
      <c r="E1643" s="185"/>
      <c r="AC1643" s="87"/>
      <c r="AD1643" s="87"/>
      <c r="AE1643" s="87"/>
      <c r="AF1643" s="87"/>
      <c r="AG1643" s="2"/>
      <c r="AH1643" s="2"/>
    </row>
    <row r="1644" spans="2:34">
      <c r="B1644" s="87"/>
      <c r="C1644" s="185"/>
      <c r="D1644" s="87"/>
      <c r="E1644" s="185"/>
      <c r="AC1644" s="87"/>
      <c r="AD1644" s="87"/>
      <c r="AE1644" s="87"/>
      <c r="AF1644" s="87"/>
      <c r="AG1644" s="2"/>
      <c r="AH1644" s="2"/>
    </row>
    <row r="1645" spans="2:34">
      <c r="B1645" s="87"/>
      <c r="C1645" s="185"/>
      <c r="D1645" s="87"/>
      <c r="E1645" s="185"/>
      <c r="AC1645" s="87"/>
      <c r="AD1645" s="87"/>
      <c r="AE1645" s="87"/>
      <c r="AF1645" s="87"/>
      <c r="AG1645" s="2"/>
      <c r="AH1645" s="2"/>
    </row>
    <row r="1646" spans="2:34">
      <c r="B1646" s="87"/>
      <c r="C1646" s="185"/>
      <c r="D1646" s="87"/>
      <c r="E1646" s="185"/>
      <c r="AC1646" s="87"/>
      <c r="AD1646" s="87"/>
      <c r="AE1646" s="87"/>
      <c r="AF1646" s="87"/>
      <c r="AG1646" s="2"/>
      <c r="AH1646" s="2"/>
    </row>
    <row r="1647" spans="2:34">
      <c r="B1647" s="87"/>
      <c r="C1647" s="185"/>
      <c r="D1647" s="87"/>
      <c r="E1647" s="185"/>
      <c r="AC1647" s="87"/>
      <c r="AD1647" s="87"/>
      <c r="AE1647" s="87"/>
      <c r="AF1647" s="87"/>
      <c r="AG1647" s="2"/>
      <c r="AH1647" s="2"/>
    </row>
    <row r="1648" spans="2:34">
      <c r="B1648" s="87"/>
      <c r="C1648" s="185"/>
      <c r="D1648" s="87"/>
      <c r="E1648" s="185"/>
      <c r="AC1648" s="87"/>
      <c r="AD1648" s="87"/>
      <c r="AE1648" s="87"/>
      <c r="AF1648" s="87"/>
      <c r="AG1648" s="2"/>
      <c r="AH1648" s="2"/>
    </row>
    <row r="1649" spans="2:34">
      <c r="B1649" s="87"/>
      <c r="C1649" s="185"/>
      <c r="D1649" s="87"/>
      <c r="E1649" s="185"/>
      <c r="AC1649" s="87"/>
      <c r="AD1649" s="87"/>
      <c r="AE1649" s="87"/>
      <c r="AF1649" s="87"/>
      <c r="AG1649" s="2"/>
      <c r="AH1649" s="2"/>
    </row>
    <row r="1650" spans="2:34">
      <c r="B1650" s="87"/>
      <c r="C1650" s="185"/>
      <c r="D1650" s="87"/>
      <c r="E1650" s="185"/>
      <c r="AC1650" s="87"/>
      <c r="AD1650" s="87"/>
      <c r="AE1650" s="87"/>
      <c r="AF1650" s="87"/>
      <c r="AG1650" s="2"/>
      <c r="AH1650" s="2"/>
    </row>
    <row r="1651" spans="2:34">
      <c r="B1651" s="87"/>
      <c r="C1651" s="185"/>
      <c r="D1651" s="87"/>
      <c r="E1651" s="185"/>
      <c r="AC1651" s="87"/>
      <c r="AD1651" s="87"/>
      <c r="AE1651" s="87"/>
      <c r="AF1651" s="87"/>
      <c r="AG1651" s="2"/>
      <c r="AH1651" s="2"/>
    </row>
    <row r="1652" spans="2:34">
      <c r="B1652" s="87"/>
      <c r="C1652" s="185"/>
      <c r="D1652" s="87"/>
      <c r="E1652" s="185"/>
      <c r="AC1652" s="87"/>
      <c r="AD1652" s="87"/>
      <c r="AE1652" s="87"/>
      <c r="AF1652" s="87"/>
      <c r="AG1652" s="2"/>
      <c r="AH1652" s="2"/>
    </row>
    <row r="1653" spans="2:34">
      <c r="B1653" s="87"/>
      <c r="C1653" s="185"/>
      <c r="D1653" s="87"/>
      <c r="E1653" s="185"/>
      <c r="AC1653" s="87"/>
      <c r="AD1653" s="87"/>
      <c r="AE1653" s="87"/>
      <c r="AF1653" s="87"/>
      <c r="AG1653" s="2"/>
      <c r="AH1653" s="2"/>
    </row>
    <row r="1654" spans="2:34">
      <c r="B1654" s="87"/>
      <c r="C1654" s="185"/>
      <c r="D1654" s="87"/>
      <c r="E1654" s="185"/>
      <c r="AC1654" s="87"/>
      <c r="AD1654" s="87"/>
      <c r="AE1654" s="87"/>
      <c r="AF1654" s="87"/>
      <c r="AG1654" s="2"/>
      <c r="AH1654" s="2"/>
    </row>
    <row r="1655" spans="2:34">
      <c r="B1655" s="87"/>
      <c r="C1655" s="185"/>
      <c r="D1655" s="87"/>
      <c r="E1655" s="185"/>
      <c r="AC1655" s="87"/>
      <c r="AD1655" s="87"/>
      <c r="AE1655" s="87"/>
      <c r="AF1655" s="87"/>
      <c r="AG1655" s="2"/>
      <c r="AH1655" s="2"/>
    </row>
    <row r="1656" spans="2:34">
      <c r="B1656" s="87"/>
      <c r="C1656" s="185"/>
      <c r="D1656" s="87"/>
      <c r="E1656" s="185"/>
      <c r="AC1656" s="87"/>
      <c r="AD1656" s="87"/>
      <c r="AE1656" s="87"/>
      <c r="AF1656" s="87"/>
      <c r="AG1656" s="2"/>
      <c r="AH1656" s="2"/>
    </row>
    <row r="1657" spans="2:34">
      <c r="B1657" s="87"/>
      <c r="C1657" s="185"/>
      <c r="D1657" s="87"/>
      <c r="E1657" s="185"/>
      <c r="AC1657" s="87"/>
      <c r="AD1657" s="87"/>
      <c r="AE1657" s="87"/>
      <c r="AF1657" s="87"/>
      <c r="AG1657" s="2"/>
      <c r="AH1657" s="2"/>
    </row>
    <row r="1658" spans="2:34">
      <c r="B1658" s="87"/>
      <c r="C1658" s="185"/>
      <c r="D1658" s="87"/>
      <c r="E1658" s="185"/>
      <c r="AC1658" s="87"/>
      <c r="AD1658" s="87"/>
      <c r="AE1658" s="87"/>
      <c r="AF1658" s="87"/>
      <c r="AG1658" s="2"/>
      <c r="AH1658" s="2"/>
    </row>
    <row r="1659" spans="2:34">
      <c r="B1659" s="87"/>
      <c r="C1659" s="185"/>
      <c r="D1659" s="87"/>
      <c r="E1659" s="185"/>
      <c r="AC1659" s="87"/>
      <c r="AD1659" s="87"/>
      <c r="AE1659" s="87"/>
      <c r="AF1659" s="87"/>
      <c r="AG1659" s="2"/>
      <c r="AH1659" s="2"/>
    </row>
    <row r="1660" spans="2:34">
      <c r="B1660" s="87"/>
      <c r="C1660" s="185"/>
      <c r="D1660" s="87"/>
      <c r="E1660" s="185"/>
      <c r="AC1660" s="87"/>
      <c r="AD1660" s="87"/>
      <c r="AE1660" s="87"/>
      <c r="AF1660" s="87"/>
      <c r="AG1660" s="2"/>
      <c r="AH1660" s="2"/>
    </row>
    <row r="1661" spans="2:34">
      <c r="B1661" s="87"/>
      <c r="C1661" s="185"/>
      <c r="D1661" s="87"/>
      <c r="E1661" s="185"/>
      <c r="AC1661" s="87"/>
      <c r="AD1661" s="87"/>
      <c r="AE1661" s="87"/>
      <c r="AF1661" s="87"/>
      <c r="AG1661" s="2"/>
      <c r="AH1661" s="2"/>
    </row>
    <row r="1662" spans="2:34">
      <c r="B1662" s="87"/>
      <c r="C1662" s="185"/>
      <c r="D1662" s="87"/>
      <c r="E1662" s="185"/>
      <c r="AC1662" s="87"/>
      <c r="AD1662" s="87"/>
      <c r="AE1662" s="87"/>
      <c r="AF1662" s="87"/>
      <c r="AG1662" s="2"/>
      <c r="AH1662" s="2"/>
    </row>
    <row r="1663" spans="2:34">
      <c r="B1663" s="87"/>
      <c r="C1663" s="185"/>
      <c r="D1663" s="87"/>
      <c r="E1663" s="185"/>
      <c r="AC1663" s="87"/>
      <c r="AD1663" s="87"/>
      <c r="AE1663" s="87"/>
      <c r="AF1663" s="87"/>
      <c r="AG1663" s="2"/>
      <c r="AH1663" s="2"/>
    </row>
    <row r="1664" spans="2:34">
      <c r="B1664" s="87"/>
      <c r="C1664" s="185"/>
      <c r="D1664" s="87"/>
      <c r="E1664" s="185"/>
      <c r="AC1664" s="87"/>
      <c r="AD1664" s="87"/>
      <c r="AE1664" s="87"/>
      <c r="AF1664" s="87"/>
      <c r="AG1664" s="2"/>
      <c r="AH1664" s="2"/>
    </row>
    <row r="1665" spans="2:34">
      <c r="B1665" s="87"/>
      <c r="C1665" s="185"/>
      <c r="D1665" s="87"/>
      <c r="E1665" s="185"/>
      <c r="AC1665" s="87"/>
      <c r="AD1665" s="87"/>
      <c r="AE1665" s="87"/>
      <c r="AF1665" s="87"/>
      <c r="AG1665" s="2"/>
      <c r="AH1665" s="2"/>
    </row>
    <row r="1666" spans="2:34">
      <c r="B1666" s="87"/>
      <c r="C1666" s="185"/>
      <c r="D1666" s="87"/>
      <c r="E1666" s="185"/>
      <c r="AC1666" s="87"/>
      <c r="AD1666" s="87"/>
      <c r="AE1666" s="87"/>
      <c r="AF1666" s="87"/>
      <c r="AG1666" s="2"/>
      <c r="AH1666" s="2"/>
    </row>
    <row r="1667" spans="2:34">
      <c r="B1667" s="87"/>
      <c r="C1667" s="185"/>
      <c r="D1667" s="87"/>
      <c r="E1667" s="185"/>
      <c r="AC1667" s="87"/>
      <c r="AD1667" s="87"/>
      <c r="AE1667" s="87"/>
      <c r="AF1667" s="87"/>
      <c r="AG1667" s="2"/>
      <c r="AH1667" s="2"/>
    </row>
    <row r="1668" spans="2:34">
      <c r="B1668" s="87"/>
      <c r="C1668" s="185"/>
      <c r="D1668" s="87"/>
      <c r="E1668" s="185"/>
      <c r="AC1668" s="87"/>
      <c r="AD1668" s="87"/>
      <c r="AE1668" s="87"/>
      <c r="AF1668" s="87"/>
      <c r="AG1668" s="2"/>
      <c r="AH1668" s="2"/>
    </row>
    <row r="1669" spans="2:34">
      <c r="B1669" s="87"/>
      <c r="C1669" s="185"/>
      <c r="D1669" s="87"/>
      <c r="E1669" s="185"/>
      <c r="AC1669" s="87"/>
      <c r="AD1669" s="87"/>
      <c r="AE1669" s="87"/>
      <c r="AF1669" s="87"/>
      <c r="AG1669" s="2"/>
      <c r="AH1669" s="2"/>
    </row>
    <row r="1670" spans="2:34">
      <c r="B1670" s="87"/>
      <c r="C1670" s="185"/>
      <c r="D1670" s="87"/>
      <c r="E1670" s="185"/>
      <c r="AC1670" s="87"/>
      <c r="AD1670" s="87"/>
      <c r="AE1670" s="87"/>
      <c r="AF1670" s="87"/>
      <c r="AG1670" s="2"/>
      <c r="AH1670" s="2"/>
    </row>
    <row r="1671" spans="2:34">
      <c r="B1671" s="87"/>
      <c r="C1671" s="185"/>
      <c r="D1671" s="87"/>
      <c r="E1671" s="185"/>
      <c r="AC1671" s="87"/>
      <c r="AD1671" s="87"/>
      <c r="AE1671" s="87"/>
      <c r="AF1671" s="87"/>
      <c r="AG1671" s="2"/>
      <c r="AH1671" s="2"/>
    </row>
    <row r="1672" spans="2:34">
      <c r="B1672" s="87"/>
      <c r="C1672" s="185"/>
      <c r="D1672" s="87"/>
      <c r="E1672" s="185"/>
      <c r="AC1672" s="87"/>
      <c r="AD1672" s="87"/>
      <c r="AE1672" s="87"/>
      <c r="AF1672" s="87"/>
      <c r="AG1672" s="2"/>
      <c r="AH1672" s="2"/>
    </row>
    <row r="1673" spans="2:34">
      <c r="B1673" s="87"/>
      <c r="C1673" s="185"/>
      <c r="D1673" s="87"/>
      <c r="E1673" s="185"/>
      <c r="AC1673" s="87"/>
      <c r="AD1673" s="87"/>
      <c r="AE1673" s="87"/>
      <c r="AF1673" s="87"/>
      <c r="AG1673" s="2"/>
      <c r="AH1673" s="2"/>
    </row>
    <row r="1674" spans="2:34">
      <c r="B1674" s="87"/>
      <c r="C1674" s="185"/>
      <c r="D1674" s="87"/>
      <c r="E1674" s="185"/>
      <c r="AC1674" s="87"/>
      <c r="AD1674" s="87"/>
      <c r="AE1674" s="87"/>
      <c r="AF1674" s="87"/>
      <c r="AG1674" s="2"/>
      <c r="AH1674" s="2"/>
    </row>
    <row r="1675" spans="2:34">
      <c r="B1675" s="87"/>
      <c r="C1675" s="185"/>
      <c r="D1675" s="87"/>
      <c r="E1675" s="185"/>
      <c r="AC1675" s="87"/>
      <c r="AD1675" s="87"/>
      <c r="AE1675" s="87"/>
      <c r="AF1675" s="87"/>
      <c r="AG1675" s="2"/>
      <c r="AH1675" s="2"/>
    </row>
    <row r="1676" spans="2:34">
      <c r="B1676" s="87"/>
      <c r="C1676" s="185"/>
      <c r="D1676" s="87"/>
      <c r="E1676" s="185"/>
      <c r="AC1676" s="87"/>
      <c r="AD1676" s="87"/>
      <c r="AE1676" s="87"/>
      <c r="AF1676" s="87"/>
      <c r="AG1676" s="2"/>
      <c r="AH1676" s="2"/>
    </row>
    <row r="1677" spans="2:34">
      <c r="B1677" s="87"/>
      <c r="C1677" s="185"/>
      <c r="D1677" s="87"/>
      <c r="E1677" s="185"/>
      <c r="AC1677" s="87"/>
      <c r="AD1677" s="87"/>
      <c r="AE1677" s="87"/>
      <c r="AF1677" s="87"/>
      <c r="AG1677" s="2"/>
      <c r="AH1677" s="2"/>
    </row>
    <row r="1678" spans="2:34">
      <c r="B1678" s="87"/>
      <c r="C1678" s="185"/>
      <c r="D1678" s="87"/>
      <c r="E1678" s="185"/>
      <c r="AC1678" s="87"/>
      <c r="AD1678" s="87"/>
      <c r="AE1678" s="87"/>
      <c r="AF1678" s="87"/>
      <c r="AG1678" s="2"/>
      <c r="AH1678" s="2"/>
    </row>
    <row r="1679" spans="2:34">
      <c r="B1679" s="87"/>
      <c r="C1679" s="185"/>
      <c r="D1679" s="87"/>
      <c r="E1679" s="185"/>
      <c r="AC1679" s="87"/>
      <c r="AD1679" s="87"/>
      <c r="AE1679" s="87"/>
      <c r="AF1679" s="87"/>
      <c r="AG1679" s="2"/>
      <c r="AH1679" s="2"/>
    </row>
    <row r="1680" spans="2:34">
      <c r="B1680" s="87"/>
      <c r="C1680" s="185"/>
      <c r="D1680" s="87"/>
      <c r="E1680" s="185"/>
      <c r="AC1680" s="87"/>
      <c r="AD1680" s="87"/>
      <c r="AE1680" s="87"/>
      <c r="AF1680" s="87"/>
      <c r="AG1680" s="2"/>
      <c r="AH1680" s="2"/>
    </row>
    <row r="1681" spans="2:34">
      <c r="B1681" s="87"/>
      <c r="C1681" s="185"/>
      <c r="D1681" s="87"/>
      <c r="E1681" s="185"/>
      <c r="AC1681" s="87"/>
      <c r="AD1681" s="87"/>
      <c r="AE1681" s="87"/>
      <c r="AF1681" s="87"/>
      <c r="AG1681" s="2"/>
      <c r="AH1681" s="2"/>
    </row>
    <row r="1682" spans="2:34">
      <c r="B1682" s="87"/>
      <c r="C1682" s="185"/>
      <c r="D1682" s="87"/>
      <c r="E1682" s="185"/>
      <c r="AC1682" s="87"/>
      <c r="AD1682" s="87"/>
      <c r="AE1682" s="87"/>
      <c r="AF1682" s="87"/>
      <c r="AG1682" s="2"/>
      <c r="AH1682" s="2"/>
    </row>
    <row r="1683" spans="2:34">
      <c r="B1683" s="87"/>
      <c r="C1683" s="185"/>
      <c r="D1683" s="87"/>
      <c r="E1683" s="185"/>
      <c r="AC1683" s="87"/>
      <c r="AD1683" s="87"/>
      <c r="AE1683" s="87"/>
      <c r="AF1683" s="87"/>
      <c r="AG1683" s="2"/>
      <c r="AH1683" s="2"/>
    </row>
    <row r="1684" spans="2:34">
      <c r="B1684" s="87"/>
      <c r="C1684" s="185"/>
      <c r="D1684" s="87"/>
      <c r="E1684" s="185"/>
      <c r="AC1684" s="87"/>
      <c r="AD1684" s="87"/>
      <c r="AE1684" s="87"/>
      <c r="AF1684" s="87"/>
      <c r="AG1684" s="2"/>
      <c r="AH1684" s="2"/>
    </row>
    <row r="1685" spans="2:34">
      <c r="B1685" s="87"/>
      <c r="C1685" s="185"/>
      <c r="D1685" s="87"/>
      <c r="E1685" s="185"/>
      <c r="AC1685" s="87"/>
      <c r="AD1685" s="87"/>
      <c r="AE1685" s="87"/>
      <c r="AF1685" s="87"/>
      <c r="AG1685" s="2"/>
      <c r="AH1685" s="2"/>
    </row>
    <row r="1686" spans="2:34">
      <c r="B1686" s="87"/>
      <c r="C1686" s="185"/>
      <c r="D1686" s="87"/>
      <c r="E1686" s="185"/>
      <c r="AC1686" s="87"/>
      <c r="AD1686" s="87"/>
      <c r="AE1686" s="87"/>
      <c r="AF1686" s="87"/>
      <c r="AG1686" s="2"/>
      <c r="AH1686" s="2"/>
    </row>
    <row r="1687" spans="2:34">
      <c r="B1687" s="87"/>
      <c r="C1687" s="185"/>
      <c r="D1687" s="87"/>
      <c r="E1687" s="185"/>
      <c r="AC1687" s="87"/>
      <c r="AD1687" s="87"/>
      <c r="AE1687" s="87"/>
      <c r="AF1687" s="87"/>
      <c r="AG1687" s="2"/>
      <c r="AH1687" s="2"/>
    </row>
    <row r="1688" spans="2:34">
      <c r="B1688" s="87"/>
      <c r="C1688" s="185"/>
      <c r="D1688" s="87"/>
      <c r="E1688" s="185"/>
      <c r="AC1688" s="87"/>
      <c r="AD1688" s="87"/>
      <c r="AE1688" s="87"/>
      <c r="AF1688" s="87"/>
      <c r="AG1688" s="2"/>
      <c r="AH1688" s="2"/>
    </row>
    <row r="1689" spans="2:34">
      <c r="B1689" s="87"/>
      <c r="C1689" s="185"/>
      <c r="D1689" s="87"/>
      <c r="E1689" s="185"/>
      <c r="AC1689" s="87"/>
      <c r="AD1689" s="87"/>
      <c r="AE1689" s="87"/>
      <c r="AF1689" s="87"/>
      <c r="AG1689" s="2"/>
      <c r="AH1689" s="2"/>
    </row>
    <row r="1690" spans="2:34">
      <c r="B1690" s="87"/>
      <c r="C1690" s="185"/>
      <c r="D1690" s="87"/>
      <c r="E1690" s="185"/>
      <c r="AC1690" s="87"/>
      <c r="AD1690" s="87"/>
      <c r="AE1690" s="87"/>
      <c r="AF1690" s="87"/>
      <c r="AG1690" s="2"/>
      <c r="AH1690" s="2"/>
    </row>
    <row r="1691" spans="2:34">
      <c r="B1691" s="87"/>
      <c r="C1691" s="185"/>
      <c r="D1691" s="87"/>
      <c r="E1691" s="185"/>
      <c r="AC1691" s="87"/>
      <c r="AD1691" s="87"/>
      <c r="AE1691" s="87"/>
      <c r="AF1691" s="87"/>
      <c r="AG1691" s="2"/>
      <c r="AH1691" s="2"/>
    </row>
    <row r="1692" spans="2:34">
      <c r="B1692" s="87"/>
      <c r="C1692" s="185"/>
      <c r="D1692" s="87"/>
      <c r="E1692" s="185"/>
      <c r="AC1692" s="87"/>
      <c r="AD1692" s="87"/>
      <c r="AE1692" s="87"/>
      <c r="AF1692" s="87"/>
      <c r="AG1692" s="2"/>
      <c r="AH1692" s="2"/>
    </row>
    <row r="1693" spans="2:34">
      <c r="B1693" s="87"/>
      <c r="C1693" s="185"/>
      <c r="D1693" s="87"/>
      <c r="E1693" s="185"/>
      <c r="AC1693" s="87"/>
      <c r="AD1693" s="87"/>
      <c r="AE1693" s="87"/>
      <c r="AF1693" s="87"/>
      <c r="AG1693" s="2"/>
      <c r="AH1693" s="2"/>
    </row>
    <row r="1694" spans="2:34">
      <c r="B1694" s="87"/>
      <c r="C1694" s="185"/>
      <c r="D1694" s="87"/>
      <c r="E1694" s="185"/>
      <c r="AC1694" s="87"/>
      <c r="AD1694" s="87"/>
      <c r="AE1694" s="87"/>
      <c r="AF1694" s="87"/>
      <c r="AG1694" s="2"/>
      <c r="AH1694" s="2"/>
    </row>
    <row r="1695" spans="2:34">
      <c r="B1695" s="87"/>
      <c r="C1695" s="185"/>
      <c r="D1695" s="87"/>
      <c r="E1695" s="185"/>
      <c r="AC1695" s="87"/>
      <c r="AD1695" s="87"/>
      <c r="AE1695" s="87"/>
      <c r="AF1695" s="87"/>
      <c r="AG1695" s="2"/>
      <c r="AH1695" s="2"/>
    </row>
    <row r="1696" spans="2:34">
      <c r="B1696" s="87"/>
      <c r="C1696" s="185"/>
      <c r="D1696" s="87"/>
      <c r="E1696" s="185"/>
      <c r="AC1696" s="87"/>
      <c r="AD1696" s="87"/>
      <c r="AE1696" s="87"/>
      <c r="AF1696" s="87"/>
      <c r="AG1696" s="2"/>
      <c r="AH1696" s="2"/>
    </row>
    <row r="1697" spans="2:34">
      <c r="B1697" s="87"/>
      <c r="C1697" s="185"/>
      <c r="D1697" s="87"/>
      <c r="E1697" s="185"/>
      <c r="AC1697" s="87"/>
      <c r="AD1697" s="87"/>
      <c r="AE1697" s="87"/>
      <c r="AF1697" s="87"/>
      <c r="AG1697" s="2"/>
      <c r="AH1697" s="2"/>
    </row>
    <row r="1698" spans="2:34">
      <c r="B1698" s="87"/>
      <c r="C1698" s="185"/>
      <c r="D1698" s="87"/>
      <c r="E1698" s="185"/>
      <c r="AC1698" s="87"/>
      <c r="AD1698" s="87"/>
      <c r="AE1698" s="87"/>
      <c r="AF1698" s="87"/>
      <c r="AG1698" s="2"/>
      <c r="AH1698" s="2"/>
    </row>
    <row r="1699" spans="2:34">
      <c r="B1699" s="87"/>
      <c r="C1699" s="185"/>
      <c r="D1699" s="87"/>
      <c r="E1699" s="185"/>
      <c r="AC1699" s="87"/>
      <c r="AD1699" s="87"/>
      <c r="AE1699" s="87"/>
      <c r="AF1699" s="87"/>
      <c r="AG1699" s="2"/>
      <c r="AH1699" s="2"/>
    </row>
    <row r="1700" spans="2:34">
      <c r="B1700" s="87"/>
      <c r="C1700" s="185"/>
      <c r="D1700" s="87"/>
      <c r="E1700" s="185"/>
      <c r="AC1700" s="87"/>
      <c r="AD1700" s="87"/>
      <c r="AE1700" s="87"/>
      <c r="AF1700" s="87"/>
      <c r="AG1700" s="2"/>
      <c r="AH1700" s="2"/>
    </row>
    <row r="1701" spans="2:34">
      <c r="B1701" s="87"/>
      <c r="C1701" s="185"/>
      <c r="D1701" s="87"/>
      <c r="E1701" s="185"/>
      <c r="AC1701" s="87"/>
      <c r="AD1701" s="87"/>
      <c r="AE1701" s="87"/>
      <c r="AF1701" s="87"/>
      <c r="AG1701" s="2"/>
      <c r="AH1701" s="2"/>
    </row>
    <row r="1702" spans="2:34">
      <c r="B1702" s="87"/>
      <c r="C1702" s="185"/>
      <c r="D1702" s="87"/>
      <c r="E1702" s="185"/>
      <c r="AC1702" s="87"/>
      <c r="AD1702" s="87"/>
      <c r="AE1702" s="87"/>
      <c r="AF1702" s="87"/>
      <c r="AG1702" s="2"/>
      <c r="AH1702" s="2"/>
    </row>
    <row r="1703" spans="2:34">
      <c r="B1703" s="87"/>
      <c r="C1703" s="185"/>
      <c r="D1703" s="87"/>
      <c r="E1703" s="185"/>
      <c r="AC1703" s="87"/>
      <c r="AD1703" s="87"/>
      <c r="AE1703" s="87"/>
      <c r="AF1703" s="87"/>
      <c r="AG1703" s="2"/>
      <c r="AH1703" s="2"/>
    </row>
    <row r="1704" spans="2:34">
      <c r="B1704" s="87"/>
      <c r="C1704" s="185"/>
      <c r="D1704" s="87"/>
      <c r="E1704" s="185"/>
      <c r="AC1704" s="87"/>
      <c r="AD1704" s="87"/>
      <c r="AE1704" s="87"/>
      <c r="AF1704" s="87"/>
      <c r="AG1704" s="2"/>
      <c r="AH1704" s="2"/>
    </row>
    <row r="1705" spans="2:34">
      <c r="B1705" s="87"/>
      <c r="C1705" s="185"/>
      <c r="D1705" s="87"/>
      <c r="E1705" s="185"/>
      <c r="AC1705" s="87"/>
      <c r="AD1705" s="87"/>
      <c r="AE1705" s="87"/>
      <c r="AF1705" s="87"/>
      <c r="AG1705" s="2"/>
      <c r="AH1705" s="2"/>
    </row>
    <row r="1706" spans="2:34">
      <c r="B1706" s="87"/>
      <c r="C1706" s="185"/>
      <c r="D1706" s="87"/>
      <c r="E1706" s="185"/>
      <c r="AC1706" s="87"/>
      <c r="AD1706" s="87"/>
      <c r="AE1706" s="87"/>
      <c r="AF1706" s="87"/>
      <c r="AG1706" s="2"/>
      <c r="AH1706" s="2"/>
    </row>
    <row r="1707" spans="2:34">
      <c r="B1707" s="87"/>
      <c r="C1707" s="185"/>
      <c r="D1707" s="87"/>
      <c r="E1707" s="185"/>
      <c r="AC1707" s="87"/>
      <c r="AD1707" s="87"/>
      <c r="AE1707" s="87"/>
      <c r="AF1707" s="87"/>
      <c r="AG1707" s="2"/>
      <c r="AH1707" s="2"/>
    </row>
    <row r="1708" spans="2:34">
      <c r="B1708" s="87"/>
      <c r="C1708" s="185"/>
      <c r="D1708" s="87"/>
      <c r="E1708" s="185"/>
      <c r="AC1708" s="87"/>
      <c r="AD1708" s="87"/>
      <c r="AE1708" s="87"/>
      <c r="AF1708" s="87"/>
      <c r="AG1708" s="2"/>
      <c r="AH1708" s="2"/>
    </row>
    <row r="1709" spans="2:34">
      <c r="B1709" s="87"/>
      <c r="C1709" s="185"/>
      <c r="D1709" s="87"/>
      <c r="E1709" s="185"/>
      <c r="AC1709" s="87"/>
      <c r="AD1709" s="87"/>
      <c r="AE1709" s="87"/>
      <c r="AF1709" s="87"/>
      <c r="AG1709" s="2"/>
      <c r="AH1709" s="2"/>
    </row>
    <row r="1710" spans="2:34">
      <c r="B1710" s="87"/>
      <c r="C1710" s="185"/>
      <c r="D1710" s="87"/>
      <c r="E1710" s="185"/>
      <c r="AC1710" s="87"/>
      <c r="AD1710" s="87"/>
      <c r="AE1710" s="87"/>
      <c r="AF1710" s="87"/>
      <c r="AG1710" s="2"/>
      <c r="AH1710" s="2"/>
    </row>
    <row r="1711" spans="2:34">
      <c r="B1711" s="87"/>
      <c r="C1711" s="185"/>
      <c r="D1711" s="87"/>
      <c r="E1711" s="185"/>
      <c r="AC1711" s="87"/>
      <c r="AD1711" s="87"/>
      <c r="AE1711" s="87"/>
      <c r="AF1711" s="87"/>
      <c r="AG1711" s="2"/>
      <c r="AH1711" s="2"/>
    </row>
    <row r="1712" spans="2:34">
      <c r="B1712" s="87"/>
      <c r="C1712" s="185"/>
      <c r="D1712" s="87"/>
      <c r="E1712" s="185"/>
      <c r="AC1712" s="87"/>
      <c r="AD1712" s="87"/>
      <c r="AE1712" s="87"/>
      <c r="AF1712" s="87"/>
      <c r="AG1712" s="2"/>
      <c r="AH1712" s="2"/>
    </row>
    <row r="1713" spans="2:34">
      <c r="B1713" s="87"/>
      <c r="C1713" s="185"/>
      <c r="D1713" s="87"/>
      <c r="E1713" s="185"/>
      <c r="AC1713" s="87"/>
      <c r="AD1713" s="87"/>
      <c r="AE1713" s="87"/>
      <c r="AF1713" s="87"/>
      <c r="AG1713" s="2"/>
      <c r="AH1713" s="2"/>
    </row>
    <row r="1714" spans="2:34">
      <c r="B1714" s="87"/>
      <c r="C1714" s="185"/>
      <c r="D1714" s="87"/>
      <c r="E1714" s="185"/>
      <c r="AC1714" s="87"/>
      <c r="AD1714" s="87"/>
      <c r="AE1714" s="87"/>
      <c r="AF1714" s="87"/>
      <c r="AG1714" s="2"/>
      <c r="AH1714" s="2"/>
    </row>
    <row r="1715" spans="2:34">
      <c r="B1715" s="87"/>
      <c r="C1715" s="185"/>
      <c r="D1715" s="87"/>
      <c r="E1715" s="185"/>
      <c r="AC1715" s="87"/>
      <c r="AD1715" s="87"/>
      <c r="AE1715" s="87"/>
      <c r="AF1715" s="87"/>
      <c r="AG1715" s="2"/>
      <c r="AH1715" s="2"/>
    </row>
    <row r="1716" spans="2:34">
      <c r="B1716" s="87"/>
      <c r="C1716" s="185"/>
      <c r="D1716" s="87"/>
      <c r="E1716" s="185"/>
      <c r="AC1716" s="87"/>
      <c r="AD1716" s="87"/>
      <c r="AE1716" s="87"/>
      <c r="AF1716" s="87"/>
      <c r="AG1716" s="2"/>
      <c r="AH1716" s="2"/>
    </row>
    <row r="1717" spans="2:34">
      <c r="B1717" s="87"/>
      <c r="C1717" s="185"/>
      <c r="D1717" s="87"/>
      <c r="E1717" s="185"/>
      <c r="AC1717" s="87"/>
      <c r="AD1717" s="87"/>
      <c r="AE1717" s="87"/>
      <c r="AF1717" s="87"/>
      <c r="AG1717" s="2"/>
      <c r="AH1717" s="2"/>
    </row>
    <row r="1718" spans="2:34">
      <c r="B1718" s="87"/>
      <c r="C1718" s="185"/>
      <c r="D1718" s="87"/>
      <c r="E1718" s="185"/>
      <c r="AC1718" s="87"/>
      <c r="AD1718" s="87"/>
      <c r="AE1718" s="87"/>
      <c r="AF1718" s="87"/>
      <c r="AG1718" s="2"/>
      <c r="AH1718" s="2"/>
    </row>
    <row r="1719" spans="2:34">
      <c r="B1719" s="87"/>
      <c r="C1719" s="185"/>
      <c r="D1719" s="87"/>
      <c r="E1719" s="185"/>
      <c r="AC1719" s="87"/>
      <c r="AD1719" s="87"/>
      <c r="AE1719" s="87"/>
      <c r="AF1719" s="87"/>
      <c r="AG1719" s="2"/>
      <c r="AH1719" s="2"/>
    </row>
    <row r="1720" spans="2:34">
      <c r="B1720" s="87"/>
      <c r="C1720" s="185"/>
      <c r="D1720" s="87"/>
      <c r="E1720" s="185"/>
      <c r="AC1720" s="87"/>
      <c r="AD1720" s="87"/>
      <c r="AE1720" s="87"/>
      <c r="AF1720" s="87"/>
      <c r="AG1720" s="2"/>
      <c r="AH1720" s="2"/>
    </row>
    <row r="1721" spans="2:34">
      <c r="B1721" s="87"/>
      <c r="C1721" s="185"/>
      <c r="D1721" s="87"/>
      <c r="E1721" s="185"/>
      <c r="AC1721" s="87"/>
      <c r="AD1721" s="87"/>
      <c r="AE1721" s="87"/>
      <c r="AF1721" s="87"/>
      <c r="AG1721" s="2"/>
      <c r="AH1721" s="2"/>
    </row>
    <row r="1722" spans="2:34">
      <c r="B1722" s="87"/>
      <c r="C1722" s="185"/>
      <c r="D1722" s="87"/>
      <c r="E1722" s="185"/>
      <c r="AC1722" s="87"/>
      <c r="AD1722" s="87"/>
      <c r="AE1722" s="87"/>
      <c r="AF1722" s="87"/>
      <c r="AG1722" s="2"/>
      <c r="AH1722" s="2"/>
    </row>
    <row r="1723" spans="2:34">
      <c r="B1723" s="87"/>
      <c r="C1723" s="185"/>
      <c r="D1723" s="87"/>
      <c r="E1723" s="185"/>
      <c r="AC1723" s="87"/>
      <c r="AD1723" s="87"/>
      <c r="AE1723" s="87"/>
      <c r="AF1723" s="87"/>
      <c r="AG1723" s="2"/>
      <c r="AH1723" s="2"/>
    </row>
    <row r="1724" spans="2:34">
      <c r="B1724" s="87"/>
      <c r="C1724" s="185"/>
      <c r="D1724" s="87"/>
      <c r="E1724" s="185"/>
      <c r="AC1724" s="87"/>
      <c r="AD1724" s="87"/>
      <c r="AE1724" s="87"/>
      <c r="AF1724" s="87"/>
      <c r="AG1724" s="2"/>
      <c r="AH1724" s="2"/>
    </row>
    <row r="1725" spans="2:34">
      <c r="B1725" s="87"/>
      <c r="C1725" s="185"/>
      <c r="D1725" s="87"/>
      <c r="E1725" s="185"/>
      <c r="AC1725" s="87"/>
      <c r="AD1725" s="87"/>
      <c r="AE1725" s="87"/>
      <c r="AF1725" s="87"/>
      <c r="AG1725" s="2"/>
      <c r="AH1725" s="2"/>
    </row>
    <row r="1726" spans="2:34">
      <c r="B1726" s="87"/>
      <c r="C1726" s="185"/>
      <c r="D1726" s="87"/>
      <c r="E1726" s="185"/>
      <c r="AC1726" s="87"/>
      <c r="AD1726" s="87"/>
      <c r="AE1726" s="87"/>
      <c r="AF1726" s="87"/>
      <c r="AG1726" s="2"/>
      <c r="AH1726" s="2"/>
    </row>
    <row r="1727" spans="2:34">
      <c r="B1727" s="87"/>
      <c r="C1727" s="185"/>
      <c r="D1727" s="87"/>
      <c r="E1727" s="185"/>
      <c r="AC1727" s="87"/>
      <c r="AD1727" s="87"/>
      <c r="AE1727" s="87"/>
      <c r="AF1727" s="87"/>
      <c r="AG1727" s="2"/>
      <c r="AH1727" s="2"/>
    </row>
    <row r="1728" spans="2:34">
      <c r="B1728" s="87"/>
      <c r="C1728" s="185"/>
      <c r="D1728" s="87"/>
      <c r="E1728" s="185"/>
      <c r="AC1728" s="87"/>
      <c r="AD1728" s="87"/>
      <c r="AE1728" s="87"/>
      <c r="AF1728" s="87"/>
      <c r="AG1728" s="2"/>
      <c r="AH1728" s="2"/>
    </row>
    <row r="1729" spans="2:34">
      <c r="B1729" s="87"/>
      <c r="C1729" s="185"/>
      <c r="D1729" s="87"/>
      <c r="E1729" s="185"/>
      <c r="AC1729" s="87"/>
      <c r="AD1729" s="87"/>
      <c r="AE1729" s="87"/>
      <c r="AF1729" s="87"/>
      <c r="AG1729" s="2"/>
      <c r="AH1729" s="2"/>
    </row>
    <row r="1730" spans="2:34">
      <c r="B1730" s="87"/>
      <c r="C1730" s="185"/>
      <c r="D1730" s="87"/>
      <c r="E1730" s="185"/>
      <c r="AC1730" s="87"/>
      <c r="AD1730" s="87"/>
      <c r="AE1730" s="87"/>
      <c r="AF1730" s="87"/>
      <c r="AG1730" s="2"/>
      <c r="AH1730" s="2"/>
    </row>
    <row r="1731" spans="2:34">
      <c r="B1731" s="87"/>
      <c r="C1731" s="185"/>
      <c r="D1731" s="87"/>
      <c r="E1731" s="185"/>
      <c r="AC1731" s="87"/>
      <c r="AD1731" s="87"/>
      <c r="AE1731" s="87"/>
      <c r="AF1731" s="87"/>
      <c r="AG1731" s="2"/>
      <c r="AH1731" s="2"/>
    </row>
    <row r="1732" spans="2:34">
      <c r="B1732" s="87"/>
      <c r="C1732" s="185"/>
      <c r="D1732" s="87"/>
      <c r="E1732" s="185"/>
      <c r="AC1732" s="87"/>
      <c r="AD1732" s="87"/>
      <c r="AE1732" s="87"/>
      <c r="AF1732" s="87"/>
      <c r="AG1732" s="2"/>
      <c r="AH1732" s="2"/>
    </row>
    <row r="1733" spans="2:34">
      <c r="B1733" s="87"/>
      <c r="C1733" s="185"/>
      <c r="D1733" s="87"/>
      <c r="E1733" s="185"/>
      <c r="AC1733" s="87"/>
      <c r="AD1733" s="87"/>
      <c r="AE1733" s="87"/>
      <c r="AF1733" s="87"/>
      <c r="AG1733" s="2"/>
      <c r="AH1733" s="2"/>
    </row>
    <row r="1734" spans="2:34">
      <c r="B1734" s="87"/>
      <c r="C1734" s="185"/>
      <c r="D1734" s="87"/>
      <c r="E1734" s="185"/>
      <c r="AC1734" s="87"/>
      <c r="AD1734" s="87"/>
      <c r="AE1734" s="87"/>
      <c r="AF1734" s="87"/>
      <c r="AG1734" s="2"/>
      <c r="AH1734" s="2"/>
    </row>
    <row r="1735" spans="2:34">
      <c r="B1735" s="87"/>
      <c r="C1735" s="185"/>
      <c r="D1735" s="87"/>
      <c r="E1735" s="185"/>
      <c r="AC1735" s="87"/>
      <c r="AD1735" s="87"/>
      <c r="AE1735" s="87"/>
      <c r="AF1735" s="87"/>
      <c r="AG1735" s="2"/>
      <c r="AH1735" s="2"/>
    </row>
    <row r="1736" spans="2:34">
      <c r="B1736" s="87"/>
      <c r="C1736" s="185"/>
      <c r="D1736" s="87"/>
      <c r="E1736" s="185"/>
      <c r="AC1736" s="87"/>
      <c r="AD1736" s="87"/>
      <c r="AE1736" s="87"/>
      <c r="AF1736" s="87"/>
      <c r="AG1736" s="2"/>
      <c r="AH1736" s="2"/>
    </row>
    <row r="1737" spans="2:34">
      <c r="B1737" s="87"/>
      <c r="C1737" s="185"/>
      <c r="D1737" s="87"/>
      <c r="E1737" s="185"/>
      <c r="AC1737" s="87"/>
      <c r="AD1737" s="87"/>
      <c r="AE1737" s="87"/>
      <c r="AF1737" s="87"/>
      <c r="AG1737" s="2"/>
      <c r="AH1737" s="2"/>
    </row>
    <row r="1738" spans="2:34">
      <c r="B1738" s="87"/>
      <c r="C1738" s="185"/>
      <c r="D1738" s="87"/>
      <c r="E1738" s="185"/>
      <c r="AC1738" s="87"/>
      <c r="AD1738" s="87"/>
      <c r="AE1738" s="87"/>
      <c r="AF1738" s="87"/>
      <c r="AG1738" s="2"/>
      <c r="AH1738" s="2"/>
    </row>
    <row r="1739" spans="2:34">
      <c r="B1739" s="87"/>
      <c r="C1739" s="185"/>
      <c r="D1739" s="87"/>
      <c r="E1739" s="185"/>
      <c r="AC1739" s="87"/>
      <c r="AD1739" s="87"/>
      <c r="AE1739" s="87"/>
      <c r="AF1739" s="87"/>
      <c r="AG1739" s="2"/>
      <c r="AH1739" s="2"/>
    </row>
    <row r="1740" spans="2:34">
      <c r="B1740" s="87"/>
      <c r="C1740" s="185"/>
      <c r="D1740" s="87"/>
      <c r="E1740" s="185"/>
      <c r="AC1740" s="87"/>
      <c r="AD1740" s="87"/>
      <c r="AE1740" s="87"/>
      <c r="AF1740" s="87"/>
      <c r="AG1740" s="2"/>
      <c r="AH1740" s="2"/>
    </row>
    <row r="1741" spans="2:34">
      <c r="B1741" s="87"/>
      <c r="C1741" s="185"/>
      <c r="D1741" s="87"/>
      <c r="E1741" s="185"/>
      <c r="AC1741" s="87"/>
      <c r="AD1741" s="87"/>
      <c r="AE1741" s="87"/>
      <c r="AF1741" s="87"/>
      <c r="AG1741" s="2"/>
      <c r="AH1741" s="2"/>
    </row>
    <row r="1742" spans="2:34">
      <c r="B1742" s="87"/>
      <c r="C1742" s="185"/>
      <c r="D1742" s="87"/>
      <c r="E1742" s="185"/>
      <c r="AC1742" s="87"/>
      <c r="AD1742" s="87"/>
      <c r="AE1742" s="87"/>
      <c r="AF1742" s="87"/>
      <c r="AG1742" s="2"/>
      <c r="AH1742" s="2"/>
    </row>
    <row r="1743" spans="2:34">
      <c r="B1743" s="87"/>
      <c r="C1743" s="185"/>
      <c r="D1743" s="87"/>
      <c r="E1743" s="185"/>
      <c r="AC1743" s="87"/>
      <c r="AD1743" s="87"/>
      <c r="AE1743" s="87"/>
      <c r="AF1743" s="87"/>
      <c r="AG1743" s="2"/>
      <c r="AH1743" s="2"/>
    </row>
    <row r="1744" spans="2:34">
      <c r="B1744" s="87"/>
      <c r="C1744" s="185"/>
      <c r="D1744" s="87"/>
      <c r="E1744" s="185"/>
      <c r="AC1744" s="87"/>
      <c r="AD1744" s="87"/>
      <c r="AE1744" s="87"/>
      <c r="AF1744" s="87"/>
      <c r="AG1744" s="2"/>
      <c r="AH1744" s="2"/>
    </row>
    <row r="1745" spans="2:34">
      <c r="B1745" s="87"/>
      <c r="C1745" s="185"/>
      <c r="D1745" s="87"/>
      <c r="E1745" s="185"/>
      <c r="AC1745" s="87"/>
      <c r="AD1745" s="87"/>
      <c r="AE1745" s="87"/>
      <c r="AF1745" s="87"/>
      <c r="AG1745" s="2"/>
      <c r="AH1745" s="2"/>
    </row>
    <row r="1746" spans="2:34">
      <c r="B1746" s="87"/>
      <c r="C1746" s="185"/>
      <c r="D1746" s="87"/>
      <c r="E1746" s="185"/>
      <c r="AC1746" s="87"/>
      <c r="AD1746" s="87"/>
      <c r="AE1746" s="87"/>
      <c r="AF1746" s="87"/>
      <c r="AG1746" s="2"/>
      <c r="AH1746" s="2"/>
    </row>
    <row r="1747" spans="2:34">
      <c r="B1747" s="87"/>
      <c r="C1747" s="185"/>
      <c r="D1747" s="87"/>
      <c r="E1747" s="185"/>
      <c r="AC1747" s="87"/>
      <c r="AD1747" s="87"/>
      <c r="AE1747" s="87"/>
      <c r="AF1747" s="87"/>
      <c r="AG1747" s="2"/>
      <c r="AH1747" s="2"/>
    </row>
    <row r="1748" spans="2:34">
      <c r="B1748" s="87"/>
      <c r="C1748" s="185"/>
      <c r="D1748" s="87"/>
      <c r="E1748" s="185"/>
      <c r="AC1748" s="87"/>
      <c r="AD1748" s="87"/>
      <c r="AE1748" s="87"/>
      <c r="AF1748" s="87"/>
      <c r="AG1748" s="2"/>
      <c r="AH1748" s="2"/>
    </row>
    <row r="1749" spans="2:34">
      <c r="B1749" s="87"/>
      <c r="C1749" s="185"/>
      <c r="D1749" s="87"/>
      <c r="E1749" s="185"/>
      <c r="AC1749" s="87"/>
      <c r="AD1749" s="87"/>
      <c r="AE1749" s="87"/>
      <c r="AF1749" s="87"/>
      <c r="AG1749" s="2"/>
      <c r="AH1749" s="2"/>
    </row>
    <row r="1750" spans="2:34">
      <c r="B1750" s="87"/>
      <c r="C1750" s="185"/>
      <c r="D1750" s="87"/>
      <c r="E1750" s="185"/>
      <c r="AC1750" s="87"/>
      <c r="AD1750" s="87"/>
      <c r="AE1750" s="87"/>
      <c r="AF1750" s="87"/>
      <c r="AG1750" s="2"/>
      <c r="AH1750" s="2"/>
    </row>
    <row r="1751" spans="2:34">
      <c r="B1751" s="87"/>
      <c r="C1751" s="185"/>
      <c r="D1751" s="87"/>
      <c r="E1751" s="185"/>
      <c r="AC1751" s="87"/>
      <c r="AD1751" s="87"/>
      <c r="AE1751" s="87"/>
      <c r="AF1751" s="87"/>
      <c r="AG1751" s="2"/>
      <c r="AH1751" s="2"/>
    </row>
    <row r="1752" spans="2:34">
      <c r="B1752" s="87"/>
      <c r="C1752" s="185"/>
      <c r="D1752" s="87"/>
      <c r="E1752" s="185"/>
      <c r="AC1752" s="87"/>
      <c r="AD1752" s="87"/>
      <c r="AE1752" s="87"/>
      <c r="AF1752" s="87"/>
      <c r="AG1752" s="2"/>
      <c r="AH1752" s="2"/>
    </row>
    <row r="1753" spans="2:34">
      <c r="B1753" s="87"/>
      <c r="C1753" s="185"/>
      <c r="D1753" s="87"/>
      <c r="E1753" s="185"/>
      <c r="AC1753" s="87"/>
      <c r="AD1753" s="87"/>
      <c r="AE1753" s="87"/>
      <c r="AF1753" s="87"/>
      <c r="AG1753" s="2"/>
      <c r="AH1753" s="2"/>
    </row>
    <row r="1754" spans="2:34">
      <c r="B1754" s="87"/>
      <c r="C1754" s="185"/>
      <c r="D1754" s="87"/>
      <c r="E1754" s="185"/>
      <c r="AC1754" s="87"/>
      <c r="AD1754" s="87"/>
      <c r="AE1754" s="87"/>
      <c r="AF1754" s="87"/>
      <c r="AG1754" s="2"/>
      <c r="AH1754" s="2"/>
    </row>
    <row r="1755" spans="2:34">
      <c r="B1755" s="87"/>
      <c r="C1755" s="185"/>
      <c r="D1755" s="87"/>
      <c r="E1755" s="185"/>
      <c r="AC1755" s="87"/>
      <c r="AD1755" s="87"/>
      <c r="AE1755" s="87"/>
      <c r="AF1755" s="87"/>
      <c r="AG1755" s="2"/>
      <c r="AH1755" s="2"/>
    </row>
    <row r="1756" spans="2:34">
      <c r="B1756" s="87"/>
      <c r="C1756" s="185"/>
      <c r="D1756" s="87"/>
      <c r="E1756" s="185"/>
      <c r="AC1756" s="87"/>
      <c r="AD1756" s="87"/>
      <c r="AE1756" s="87"/>
      <c r="AF1756" s="87"/>
      <c r="AG1756" s="2"/>
      <c r="AH1756" s="2"/>
    </row>
    <row r="1757" spans="2:34">
      <c r="B1757" s="87"/>
      <c r="C1757" s="185"/>
      <c r="D1757" s="87"/>
      <c r="E1757" s="185"/>
      <c r="AC1757" s="87"/>
      <c r="AD1757" s="87"/>
      <c r="AE1757" s="87"/>
      <c r="AF1757" s="87"/>
      <c r="AG1757" s="2"/>
      <c r="AH1757" s="2"/>
    </row>
    <row r="1758" spans="2:34">
      <c r="B1758" s="87"/>
      <c r="C1758" s="185"/>
      <c r="D1758" s="87"/>
      <c r="E1758" s="185"/>
      <c r="AC1758" s="87"/>
      <c r="AD1758" s="87"/>
      <c r="AE1758" s="87"/>
      <c r="AF1758" s="87"/>
      <c r="AG1758" s="2"/>
      <c r="AH1758" s="2"/>
    </row>
    <row r="1759" spans="2:34">
      <c r="B1759" s="87"/>
      <c r="C1759" s="185"/>
      <c r="D1759" s="87"/>
      <c r="E1759" s="185"/>
      <c r="AC1759" s="87"/>
      <c r="AD1759" s="87"/>
      <c r="AE1759" s="87"/>
      <c r="AF1759" s="87"/>
      <c r="AG1759" s="2"/>
      <c r="AH1759" s="2"/>
    </row>
    <row r="1760" spans="2:34">
      <c r="B1760" s="87"/>
      <c r="C1760" s="185"/>
      <c r="D1760" s="87"/>
      <c r="E1760" s="185"/>
      <c r="AC1760" s="87"/>
      <c r="AD1760" s="87"/>
      <c r="AE1760" s="87"/>
      <c r="AF1760" s="87"/>
      <c r="AG1760" s="2"/>
      <c r="AH1760" s="2"/>
    </row>
    <row r="1761" spans="2:34">
      <c r="B1761" s="87"/>
      <c r="C1761" s="185"/>
      <c r="D1761" s="87"/>
      <c r="E1761" s="185"/>
      <c r="AC1761" s="87"/>
      <c r="AD1761" s="87"/>
      <c r="AE1761" s="87"/>
      <c r="AF1761" s="87"/>
      <c r="AG1761" s="2"/>
      <c r="AH1761" s="2"/>
    </row>
    <row r="1762" spans="2:34">
      <c r="B1762" s="87"/>
      <c r="C1762" s="185"/>
      <c r="D1762" s="87"/>
      <c r="E1762" s="185"/>
      <c r="AC1762" s="87"/>
      <c r="AD1762" s="87"/>
      <c r="AE1762" s="87"/>
      <c r="AF1762" s="87"/>
      <c r="AG1762" s="2"/>
      <c r="AH1762" s="2"/>
    </row>
    <row r="1763" spans="2:34">
      <c r="B1763" s="87"/>
      <c r="C1763" s="185"/>
      <c r="D1763" s="87"/>
      <c r="E1763" s="185"/>
      <c r="AC1763" s="87"/>
      <c r="AD1763" s="87"/>
      <c r="AE1763" s="87"/>
      <c r="AF1763" s="87"/>
      <c r="AG1763" s="2"/>
      <c r="AH1763" s="2"/>
    </row>
    <row r="1764" spans="2:34">
      <c r="B1764" s="87"/>
      <c r="C1764" s="185"/>
      <c r="D1764" s="87"/>
      <c r="E1764" s="185"/>
      <c r="AC1764" s="87"/>
      <c r="AD1764" s="87"/>
      <c r="AE1764" s="87"/>
      <c r="AF1764" s="87"/>
      <c r="AG1764" s="2"/>
      <c r="AH1764" s="2"/>
    </row>
    <row r="1765" spans="2:34">
      <c r="B1765" s="87"/>
      <c r="C1765" s="185"/>
      <c r="D1765" s="87"/>
      <c r="E1765" s="185"/>
      <c r="AC1765" s="87"/>
      <c r="AD1765" s="87"/>
      <c r="AE1765" s="87"/>
      <c r="AF1765" s="87"/>
      <c r="AG1765" s="2"/>
      <c r="AH1765" s="2"/>
    </row>
    <row r="1766" spans="2:34">
      <c r="B1766" s="87"/>
      <c r="C1766" s="185"/>
      <c r="D1766" s="87"/>
      <c r="E1766" s="185"/>
      <c r="AC1766" s="87"/>
      <c r="AD1766" s="87"/>
      <c r="AE1766" s="87"/>
      <c r="AF1766" s="87"/>
      <c r="AG1766" s="2"/>
      <c r="AH1766" s="2"/>
    </row>
    <row r="1767" spans="2:34">
      <c r="B1767" s="87"/>
      <c r="C1767" s="185"/>
      <c r="D1767" s="87"/>
      <c r="E1767" s="185"/>
      <c r="AC1767" s="87"/>
      <c r="AD1767" s="87"/>
      <c r="AE1767" s="87"/>
      <c r="AF1767" s="87"/>
      <c r="AG1767" s="2"/>
      <c r="AH1767" s="2"/>
    </row>
    <row r="1768" spans="2:34">
      <c r="B1768" s="87"/>
      <c r="C1768" s="185"/>
      <c r="D1768" s="87"/>
      <c r="E1768" s="185"/>
      <c r="AC1768" s="87"/>
      <c r="AD1768" s="87"/>
      <c r="AE1768" s="87"/>
      <c r="AF1768" s="87"/>
      <c r="AG1768" s="2"/>
      <c r="AH1768" s="2"/>
    </row>
    <row r="1769" spans="2:34">
      <c r="B1769" s="87"/>
      <c r="C1769" s="185"/>
      <c r="D1769" s="87"/>
      <c r="E1769" s="185"/>
      <c r="AC1769" s="87"/>
      <c r="AD1769" s="87"/>
      <c r="AE1769" s="87"/>
      <c r="AF1769" s="87"/>
      <c r="AG1769" s="2"/>
      <c r="AH1769" s="2"/>
    </row>
    <row r="1770" spans="2:34">
      <c r="B1770" s="87"/>
      <c r="C1770" s="185"/>
      <c r="D1770" s="87"/>
      <c r="E1770" s="185"/>
      <c r="AC1770" s="87"/>
      <c r="AD1770" s="87"/>
      <c r="AE1770" s="87"/>
      <c r="AF1770" s="87"/>
      <c r="AG1770" s="2"/>
      <c r="AH1770" s="2"/>
    </row>
    <row r="1771" spans="2:34">
      <c r="B1771" s="87"/>
      <c r="C1771" s="185"/>
      <c r="D1771" s="87"/>
      <c r="E1771" s="185"/>
      <c r="AC1771" s="87"/>
      <c r="AD1771" s="87"/>
      <c r="AE1771" s="87"/>
      <c r="AF1771" s="87"/>
      <c r="AG1771" s="2"/>
      <c r="AH1771" s="2"/>
    </row>
    <row r="1772" spans="2:34">
      <c r="B1772" s="87"/>
      <c r="C1772" s="185"/>
      <c r="D1772" s="87"/>
      <c r="E1772" s="185"/>
      <c r="AC1772" s="87"/>
      <c r="AD1772" s="87"/>
      <c r="AE1772" s="87"/>
      <c r="AF1772" s="87"/>
      <c r="AG1772" s="2"/>
      <c r="AH1772" s="2"/>
    </row>
    <row r="1773" spans="2:34">
      <c r="B1773" s="87"/>
      <c r="C1773" s="185"/>
      <c r="D1773" s="87"/>
      <c r="E1773" s="185"/>
      <c r="AC1773" s="87"/>
      <c r="AD1773" s="87"/>
      <c r="AE1773" s="87"/>
      <c r="AF1773" s="87"/>
      <c r="AG1773" s="2"/>
      <c r="AH1773" s="2"/>
    </row>
    <row r="1774" spans="2:34">
      <c r="B1774" s="87"/>
      <c r="C1774" s="185"/>
      <c r="D1774" s="87"/>
      <c r="E1774" s="185"/>
      <c r="AC1774" s="87"/>
      <c r="AD1774" s="87"/>
      <c r="AE1774" s="87"/>
      <c r="AF1774" s="87"/>
      <c r="AG1774" s="2"/>
      <c r="AH1774" s="2"/>
    </row>
    <row r="1775" spans="2:34">
      <c r="B1775" s="87"/>
      <c r="C1775" s="185"/>
      <c r="D1775" s="87"/>
      <c r="E1775" s="185"/>
      <c r="AC1775" s="87"/>
      <c r="AD1775" s="87"/>
      <c r="AE1775" s="87"/>
      <c r="AF1775" s="87"/>
      <c r="AG1775" s="2"/>
      <c r="AH1775" s="2"/>
    </row>
    <row r="1776" spans="2:34">
      <c r="B1776" s="87"/>
      <c r="C1776" s="185"/>
      <c r="D1776" s="87"/>
      <c r="E1776" s="185"/>
      <c r="AC1776" s="87"/>
      <c r="AD1776" s="87"/>
      <c r="AE1776" s="87"/>
      <c r="AF1776" s="87"/>
      <c r="AG1776" s="2"/>
      <c r="AH1776" s="2"/>
    </row>
    <row r="1777" spans="2:34">
      <c r="B1777" s="87"/>
      <c r="C1777" s="185"/>
      <c r="D1777" s="87"/>
      <c r="E1777" s="185"/>
      <c r="AC1777" s="87"/>
      <c r="AD1777" s="87"/>
      <c r="AE1777" s="87"/>
      <c r="AF1777" s="87"/>
      <c r="AG1777" s="2"/>
      <c r="AH1777" s="2"/>
    </row>
    <row r="1778" spans="2:34">
      <c r="B1778" s="87"/>
      <c r="C1778" s="185"/>
      <c r="D1778" s="87"/>
      <c r="E1778" s="185"/>
      <c r="AC1778" s="87"/>
      <c r="AD1778" s="87"/>
      <c r="AE1778" s="87"/>
      <c r="AF1778" s="87"/>
      <c r="AG1778" s="2"/>
      <c r="AH1778" s="2"/>
    </row>
    <row r="1779" spans="2:34">
      <c r="B1779" s="87"/>
      <c r="C1779" s="185"/>
      <c r="D1779" s="87"/>
      <c r="E1779" s="185"/>
      <c r="AC1779" s="87"/>
      <c r="AD1779" s="87"/>
      <c r="AE1779" s="87"/>
      <c r="AF1779" s="87"/>
      <c r="AG1779" s="2"/>
      <c r="AH1779" s="2"/>
    </row>
    <row r="1780" spans="2:34">
      <c r="B1780" s="87"/>
      <c r="C1780" s="185"/>
      <c r="D1780" s="87"/>
      <c r="E1780" s="185"/>
      <c r="AC1780" s="87"/>
      <c r="AD1780" s="87"/>
      <c r="AE1780" s="87"/>
      <c r="AF1780" s="87"/>
      <c r="AG1780" s="2"/>
      <c r="AH1780" s="2"/>
    </row>
    <row r="1781" spans="2:34">
      <c r="B1781" s="87"/>
      <c r="C1781" s="185"/>
      <c r="D1781" s="87"/>
      <c r="E1781" s="185"/>
      <c r="AC1781" s="87"/>
      <c r="AD1781" s="87"/>
      <c r="AE1781" s="87"/>
      <c r="AF1781" s="87"/>
      <c r="AG1781" s="2"/>
      <c r="AH1781" s="2"/>
    </row>
    <row r="1782" spans="2:34">
      <c r="B1782" s="87"/>
      <c r="C1782" s="185"/>
      <c r="D1782" s="87"/>
      <c r="E1782" s="185"/>
      <c r="AC1782" s="87"/>
      <c r="AD1782" s="87"/>
      <c r="AE1782" s="87"/>
      <c r="AF1782" s="87"/>
      <c r="AG1782" s="2"/>
      <c r="AH1782" s="2"/>
    </row>
    <row r="1783" spans="2:34">
      <c r="B1783" s="87"/>
      <c r="C1783" s="185"/>
      <c r="D1783" s="87"/>
      <c r="E1783" s="185"/>
      <c r="AC1783" s="87"/>
      <c r="AD1783" s="87"/>
      <c r="AE1783" s="87"/>
      <c r="AF1783" s="87"/>
      <c r="AG1783" s="2"/>
      <c r="AH1783" s="2"/>
    </row>
    <row r="1784" spans="2:34">
      <c r="B1784" s="87"/>
      <c r="C1784" s="185"/>
      <c r="D1784" s="87"/>
      <c r="E1784" s="185"/>
      <c r="AC1784" s="87"/>
      <c r="AD1784" s="87"/>
      <c r="AE1784" s="87"/>
      <c r="AF1784" s="87"/>
      <c r="AG1784" s="2"/>
      <c r="AH1784" s="2"/>
    </row>
    <row r="1785" spans="2:34">
      <c r="B1785" s="87"/>
      <c r="C1785" s="185"/>
      <c r="D1785" s="87"/>
      <c r="E1785" s="185"/>
      <c r="AC1785" s="87"/>
      <c r="AD1785" s="87"/>
      <c r="AE1785" s="87"/>
      <c r="AF1785" s="87"/>
      <c r="AG1785" s="2"/>
      <c r="AH1785" s="2"/>
    </row>
    <row r="1786" spans="2:34">
      <c r="B1786" s="87"/>
      <c r="C1786" s="185"/>
      <c r="D1786" s="87"/>
      <c r="E1786" s="185"/>
      <c r="AC1786" s="87"/>
      <c r="AD1786" s="87"/>
      <c r="AE1786" s="87"/>
      <c r="AF1786" s="87"/>
      <c r="AG1786" s="2"/>
      <c r="AH1786" s="2"/>
    </row>
    <row r="1787" spans="2:34">
      <c r="B1787" s="87"/>
      <c r="C1787" s="185"/>
      <c r="D1787" s="87"/>
      <c r="E1787" s="185"/>
      <c r="AC1787" s="87"/>
      <c r="AD1787" s="87"/>
      <c r="AE1787" s="87"/>
      <c r="AF1787" s="87"/>
      <c r="AG1787" s="2"/>
      <c r="AH1787" s="2"/>
    </row>
    <row r="1788" spans="2:34">
      <c r="B1788" s="87"/>
      <c r="C1788" s="185"/>
      <c r="D1788" s="87"/>
      <c r="E1788" s="185"/>
      <c r="AC1788" s="87"/>
      <c r="AD1788" s="87"/>
      <c r="AE1788" s="87"/>
      <c r="AF1788" s="87"/>
      <c r="AG1788" s="2"/>
      <c r="AH1788" s="2"/>
    </row>
    <row r="1789" spans="2:34">
      <c r="B1789" s="87"/>
      <c r="C1789" s="185"/>
      <c r="D1789" s="87"/>
      <c r="E1789" s="185"/>
      <c r="AC1789" s="87"/>
      <c r="AD1789" s="87"/>
      <c r="AE1789" s="87"/>
      <c r="AF1789" s="87"/>
      <c r="AG1789" s="2"/>
      <c r="AH1789" s="2"/>
    </row>
    <row r="1790" spans="2:34">
      <c r="B1790" s="87"/>
      <c r="C1790" s="185"/>
      <c r="D1790" s="87"/>
      <c r="E1790" s="185"/>
      <c r="AC1790" s="87"/>
      <c r="AD1790" s="87"/>
      <c r="AE1790" s="87"/>
      <c r="AF1790" s="87"/>
      <c r="AG1790" s="2"/>
      <c r="AH1790" s="2"/>
    </row>
    <row r="1791" spans="2:34">
      <c r="B1791" s="87"/>
      <c r="C1791" s="185"/>
      <c r="D1791" s="87"/>
      <c r="E1791" s="185"/>
      <c r="AC1791" s="87"/>
      <c r="AD1791" s="87"/>
      <c r="AE1791" s="87"/>
      <c r="AF1791" s="87"/>
      <c r="AG1791" s="2"/>
      <c r="AH1791" s="2"/>
    </row>
    <row r="1792" spans="2:34">
      <c r="B1792" s="87"/>
      <c r="C1792" s="185"/>
      <c r="D1792" s="87"/>
      <c r="E1792" s="185"/>
      <c r="AC1792" s="87"/>
      <c r="AD1792" s="87"/>
      <c r="AE1792" s="87"/>
      <c r="AF1792" s="87"/>
      <c r="AG1792" s="2"/>
      <c r="AH1792" s="2"/>
    </row>
    <row r="1793" spans="2:34">
      <c r="B1793" s="87"/>
      <c r="C1793" s="185"/>
      <c r="D1793" s="87"/>
      <c r="E1793" s="185"/>
      <c r="AC1793" s="87"/>
      <c r="AD1793" s="87"/>
      <c r="AE1793" s="87"/>
      <c r="AF1793" s="87"/>
      <c r="AG1793" s="2"/>
      <c r="AH1793" s="2"/>
    </row>
    <row r="1794" spans="2:34">
      <c r="B1794" s="87"/>
      <c r="C1794" s="185"/>
      <c r="D1794" s="87"/>
      <c r="E1794" s="185"/>
      <c r="AC1794" s="87"/>
      <c r="AD1794" s="87"/>
      <c r="AE1794" s="87"/>
      <c r="AF1794" s="87"/>
      <c r="AG1794" s="2"/>
      <c r="AH1794" s="2"/>
    </row>
    <row r="1795" spans="2:34">
      <c r="B1795" s="87"/>
      <c r="C1795" s="185"/>
      <c r="D1795" s="87"/>
      <c r="E1795" s="185"/>
      <c r="AC1795" s="87"/>
      <c r="AD1795" s="87"/>
      <c r="AE1795" s="87"/>
      <c r="AF1795" s="87"/>
      <c r="AG1795" s="2"/>
      <c r="AH1795" s="2"/>
    </row>
    <row r="1796" spans="2:34">
      <c r="B1796" s="87"/>
      <c r="C1796" s="185"/>
      <c r="D1796" s="87"/>
      <c r="E1796" s="185"/>
      <c r="AC1796" s="87"/>
      <c r="AD1796" s="87"/>
      <c r="AE1796" s="87"/>
      <c r="AF1796" s="87"/>
      <c r="AG1796" s="2"/>
      <c r="AH1796" s="2"/>
    </row>
    <row r="1797" spans="2:34">
      <c r="B1797" s="87"/>
      <c r="C1797" s="185"/>
      <c r="D1797" s="87"/>
      <c r="E1797" s="185"/>
      <c r="AC1797" s="87"/>
      <c r="AD1797" s="87"/>
      <c r="AE1797" s="87"/>
      <c r="AF1797" s="87"/>
      <c r="AG1797" s="2"/>
      <c r="AH1797" s="2"/>
    </row>
    <row r="1798" spans="2:34">
      <c r="B1798" s="87"/>
      <c r="C1798" s="185"/>
      <c r="D1798" s="87"/>
      <c r="E1798" s="185"/>
      <c r="AC1798" s="87"/>
      <c r="AD1798" s="87"/>
      <c r="AE1798" s="87"/>
      <c r="AF1798" s="87"/>
      <c r="AG1798" s="2"/>
      <c r="AH1798" s="2"/>
    </row>
    <row r="1799" spans="2:34">
      <c r="B1799" s="87"/>
      <c r="C1799" s="185"/>
      <c r="D1799" s="87"/>
      <c r="E1799" s="185"/>
      <c r="AC1799" s="87"/>
      <c r="AD1799" s="87"/>
      <c r="AE1799" s="87"/>
      <c r="AF1799" s="87"/>
      <c r="AG1799" s="2"/>
      <c r="AH1799" s="2"/>
    </row>
    <row r="1800" spans="2:34">
      <c r="B1800" s="87"/>
      <c r="C1800" s="185"/>
      <c r="D1800" s="87"/>
      <c r="E1800" s="185"/>
      <c r="AC1800" s="87"/>
      <c r="AD1800" s="87"/>
      <c r="AE1800" s="87"/>
      <c r="AF1800" s="87"/>
      <c r="AG1800" s="2"/>
      <c r="AH1800" s="2"/>
    </row>
    <row r="1801" spans="2:34">
      <c r="B1801" s="87"/>
      <c r="C1801" s="185"/>
      <c r="D1801" s="87"/>
      <c r="E1801" s="185"/>
      <c r="AC1801" s="87"/>
      <c r="AD1801" s="87"/>
      <c r="AE1801" s="87"/>
      <c r="AF1801" s="87"/>
      <c r="AG1801" s="2"/>
      <c r="AH1801" s="2"/>
    </row>
    <row r="1802" spans="2:34">
      <c r="B1802" s="87"/>
      <c r="C1802" s="185"/>
      <c r="D1802" s="87"/>
      <c r="E1802" s="185"/>
      <c r="AC1802" s="87"/>
      <c r="AD1802" s="87"/>
      <c r="AE1802" s="87"/>
      <c r="AF1802" s="87"/>
      <c r="AG1802" s="2"/>
      <c r="AH1802" s="2"/>
    </row>
    <row r="1803" spans="2:34">
      <c r="B1803" s="87"/>
      <c r="C1803" s="185"/>
      <c r="D1803" s="87"/>
      <c r="E1803" s="185"/>
      <c r="AC1803" s="87"/>
      <c r="AD1803" s="87"/>
      <c r="AE1803" s="87"/>
      <c r="AF1803" s="87"/>
      <c r="AG1803" s="2"/>
      <c r="AH1803" s="2"/>
    </row>
    <row r="1804" spans="2:34">
      <c r="B1804" s="87"/>
      <c r="C1804" s="185"/>
      <c r="D1804" s="87"/>
      <c r="E1804" s="185"/>
      <c r="AC1804" s="87"/>
      <c r="AD1804" s="87"/>
      <c r="AE1804" s="87"/>
      <c r="AF1804" s="87"/>
      <c r="AG1804" s="2"/>
      <c r="AH1804" s="2"/>
    </row>
    <row r="1805" spans="2:34">
      <c r="B1805" s="87"/>
      <c r="C1805" s="185"/>
      <c r="D1805" s="87"/>
      <c r="E1805" s="185"/>
      <c r="AC1805" s="87"/>
      <c r="AD1805" s="87"/>
      <c r="AE1805" s="87"/>
      <c r="AF1805" s="87"/>
      <c r="AG1805" s="2"/>
      <c r="AH1805" s="2"/>
    </row>
    <row r="1806" spans="2:34">
      <c r="B1806" s="87"/>
      <c r="C1806" s="185"/>
      <c r="D1806" s="87"/>
      <c r="E1806" s="185"/>
      <c r="AC1806" s="87"/>
      <c r="AD1806" s="87"/>
      <c r="AE1806" s="87"/>
      <c r="AF1806" s="87"/>
      <c r="AG1806" s="2"/>
      <c r="AH1806" s="2"/>
    </row>
    <row r="1807" spans="2:34">
      <c r="B1807" s="87"/>
      <c r="C1807" s="185"/>
      <c r="D1807" s="87"/>
      <c r="E1807" s="185"/>
      <c r="AC1807" s="87"/>
      <c r="AD1807" s="87"/>
      <c r="AE1807" s="87"/>
      <c r="AF1807" s="87"/>
      <c r="AG1807" s="2"/>
      <c r="AH1807" s="2"/>
    </row>
    <row r="1808" spans="2:34">
      <c r="B1808" s="87"/>
      <c r="C1808" s="185"/>
      <c r="D1808" s="87"/>
      <c r="E1808" s="185"/>
      <c r="AC1808" s="87"/>
      <c r="AD1808" s="87"/>
      <c r="AE1808" s="87"/>
      <c r="AF1808" s="87"/>
      <c r="AG1808" s="2"/>
      <c r="AH1808" s="2"/>
    </row>
    <row r="1809" spans="2:34">
      <c r="B1809" s="87"/>
      <c r="C1809" s="185"/>
      <c r="D1809" s="87"/>
      <c r="E1809" s="185"/>
      <c r="AC1809" s="87"/>
      <c r="AD1809" s="87"/>
      <c r="AE1809" s="87"/>
      <c r="AF1809" s="87"/>
      <c r="AG1809" s="2"/>
      <c r="AH1809" s="2"/>
    </row>
    <row r="1810" spans="2:34">
      <c r="B1810" s="87"/>
      <c r="C1810" s="185"/>
      <c r="D1810" s="87"/>
      <c r="E1810" s="185"/>
      <c r="AC1810" s="87"/>
      <c r="AD1810" s="87"/>
      <c r="AE1810" s="87"/>
      <c r="AF1810" s="87"/>
      <c r="AG1810" s="2"/>
      <c r="AH1810" s="2"/>
    </row>
    <row r="1811" spans="2:34">
      <c r="B1811" s="87"/>
      <c r="C1811" s="185"/>
      <c r="D1811" s="87"/>
      <c r="E1811" s="185"/>
      <c r="AC1811" s="87"/>
      <c r="AD1811" s="87"/>
      <c r="AE1811" s="87"/>
      <c r="AF1811" s="87"/>
      <c r="AG1811" s="2"/>
      <c r="AH1811" s="2"/>
    </row>
    <row r="1812" spans="2:34">
      <c r="B1812" s="87"/>
      <c r="C1812" s="185"/>
      <c r="D1812" s="87"/>
      <c r="E1812" s="185"/>
      <c r="AC1812" s="87"/>
      <c r="AD1812" s="87"/>
      <c r="AE1812" s="87"/>
      <c r="AF1812" s="87"/>
      <c r="AG1812" s="2"/>
      <c r="AH1812" s="2"/>
    </row>
    <row r="1813" spans="2:34">
      <c r="B1813" s="87"/>
      <c r="C1813" s="185"/>
      <c r="D1813" s="87"/>
      <c r="E1813" s="185"/>
      <c r="AC1813" s="87"/>
      <c r="AD1813" s="87"/>
      <c r="AE1813" s="87"/>
      <c r="AF1813" s="87"/>
      <c r="AG1813" s="2"/>
      <c r="AH1813" s="2"/>
    </row>
    <row r="1814" spans="2:34">
      <c r="B1814" s="87"/>
      <c r="C1814" s="185"/>
      <c r="D1814" s="87"/>
      <c r="E1814" s="185"/>
      <c r="AC1814" s="87"/>
      <c r="AD1814" s="87"/>
      <c r="AE1814" s="87"/>
      <c r="AF1814" s="87"/>
      <c r="AG1814" s="2"/>
      <c r="AH1814" s="2"/>
    </row>
    <row r="1815" spans="2:34">
      <c r="B1815" s="87"/>
      <c r="C1815" s="185"/>
      <c r="D1815" s="87"/>
      <c r="E1815" s="185"/>
      <c r="AC1815" s="87"/>
      <c r="AD1815" s="87"/>
      <c r="AE1815" s="87"/>
      <c r="AF1815" s="87"/>
      <c r="AG1815" s="2"/>
      <c r="AH1815" s="2"/>
    </row>
    <row r="1816" spans="2:34">
      <c r="B1816" s="87"/>
      <c r="C1816" s="185"/>
      <c r="D1816" s="87"/>
      <c r="E1816" s="185"/>
      <c r="AC1816" s="87"/>
      <c r="AD1816" s="87"/>
      <c r="AE1816" s="87"/>
      <c r="AF1816" s="87"/>
      <c r="AG1816" s="2"/>
      <c r="AH1816" s="2"/>
    </row>
    <row r="1817" spans="2:34">
      <c r="B1817" s="87"/>
      <c r="C1817" s="185"/>
      <c r="D1817" s="87"/>
      <c r="E1817" s="185"/>
      <c r="AC1817" s="87"/>
      <c r="AD1817" s="87"/>
      <c r="AE1817" s="87"/>
      <c r="AF1817" s="87"/>
      <c r="AG1817" s="2"/>
      <c r="AH1817" s="2"/>
    </row>
    <row r="1818" spans="2:34">
      <c r="B1818" s="87"/>
      <c r="C1818" s="185"/>
      <c r="D1818" s="87"/>
      <c r="E1818" s="185"/>
      <c r="AC1818" s="87"/>
      <c r="AD1818" s="87"/>
      <c r="AE1818" s="87"/>
      <c r="AF1818" s="87"/>
      <c r="AG1818" s="2"/>
      <c r="AH1818" s="2"/>
    </row>
    <row r="1819" spans="2:34">
      <c r="B1819" s="87"/>
      <c r="C1819" s="185"/>
      <c r="D1819" s="87"/>
      <c r="E1819" s="185"/>
      <c r="AC1819" s="87"/>
      <c r="AD1819" s="87"/>
      <c r="AE1819" s="87"/>
      <c r="AF1819" s="87"/>
      <c r="AG1819" s="2"/>
      <c r="AH1819" s="2"/>
    </row>
    <row r="1820" spans="2:34">
      <c r="B1820" s="87"/>
      <c r="C1820" s="185"/>
      <c r="D1820" s="87"/>
      <c r="E1820" s="185"/>
      <c r="AC1820" s="87"/>
      <c r="AD1820" s="87"/>
      <c r="AE1820" s="87"/>
      <c r="AF1820" s="87"/>
      <c r="AG1820" s="2"/>
      <c r="AH1820" s="2"/>
    </row>
    <row r="1821" spans="2:34">
      <c r="B1821" s="87"/>
      <c r="C1821" s="185"/>
      <c r="D1821" s="87"/>
      <c r="E1821" s="185"/>
      <c r="AC1821" s="87"/>
      <c r="AD1821" s="87"/>
      <c r="AE1821" s="87"/>
      <c r="AF1821" s="87"/>
      <c r="AG1821" s="2"/>
      <c r="AH1821" s="2"/>
    </row>
    <row r="1822" spans="2:34">
      <c r="B1822" s="87"/>
      <c r="C1822" s="185"/>
      <c r="D1822" s="87"/>
      <c r="E1822" s="185"/>
      <c r="AC1822" s="87"/>
      <c r="AD1822" s="87"/>
      <c r="AE1822" s="87"/>
      <c r="AF1822" s="87"/>
      <c r="AG1822" s="2"/>
      <c r="AH1822" s="2"/>
    </row>
    <row r="1823" spans="2:34">
      <c r="B1823" s="87"/>
      <c r="C1823" s="185"/>
      <c r="D1823" s="87"/>
      <c r="E1823" s="185"/>
      <c r="AC1823" s="87"/>
      <c r="AD1823" s="87"/>
      <c r="AE1823" s="87"/>
      <c r="AF1823" s="87"/>
      <c r="AG1823" s="2"/>
      <c r="AH1823" s="2"/>
    </row>
    <row r="1824" spans="2:34">
      <c r="B1824" s="87"/>
      <c r="C1824" s="185"/>
      <c r="D1824" s="87"/>
      <c r="E1824" s="185"/>
      <c r="AC1824" s="87"/>
      <c r="AD1824" s="87"/>
      <c r="AE1824" s="87"/>
      <c r="AF1824" s="87"/>
      <c r="AG1824" s="2"/>
      <c r="AH1824" s="2"/>
    </row>
    <row r="1825" spans="2:34">
      <c r="B1825" s="87"/>
      <c r="C1825" s="185"/>
      <c r="D1825" s="87"/>
      <c r="E1825" s="185"/>
      <c r="AC1825" s="87"/>
      <c r="AD1825" s="87"/>
      <c r="AE1825" s="87"/>
      <c r="AF1825" s="87"/>
      <c r="AG1825" s="2"/>
      <c r="AH1825" s="2"/>
    </row>
    <row r="1826" spans="2:34">
      <c r="B1826" s="87"/>
      <c r="C1826" s="185"/>
      <c r="D1826" s="87"/>
      <c r="E1826" s="185"/>
      <c r="AC1826" s="87"/>
      <c r="AD1826" s="87"/>
      <c r="AE1826" s="87"/>
      <c r="AF1826" s="87"/>
      <c r="AG1826" s="2"/>
      <c r="AH1826" s="2"/>
    </row>
    <row r="1827" spans="2:34">
      <c r="B1827" s="87"/>
      <c r="C1827" s="185"/>
      <c r="D1827" s="87"/>
      <c r="E1827" s="185"/>
      <c r="AC1827" s="87"/>
      <c r="AD1827" s="87"/>
      <c r="AE1827" s="87"/>
      <c r="AF1827" s="87"/>
      <c r="AG1827" s="2"/>
      <c r="AH1827" s="2"/>
    </row>
    <row r="1828" spans="2:34">
      <c r="B1828" s="87"/>
      <c r="C1828" s="185"/>
      <c r="D1828" s="87"/>
      <c r="E1828" s="185"/>
      <c r="AC1828" s="87"/>
      <c r="AD1828" s="87"/>
      <c r="AE1828" s="87"/>
      <c r="AF1828" s="87"/>
      <c r="AG1828" s="2"/>
      <c r="AH1828" s="2"/>
    </row>
    <row r="1829" spans="2:34">
      <c r="B1829" s="87"/>
      <c r="C1829" s="185"/>
      <c r="D1829" s="87"/>
      <c r="E1829" s="185"/>
      <c r="AC1829" s="87"/>
      <c r="AD1829" s="87"/>
      <c r="AE1829" s="87"/>
      <c r="AF1829" s="87"/>
      <c r="AG1829" s="2"/>
      <c r="AH1829" s="2"/>
    </row>
    <row r="1830" spans="2:34">
      <c r="B1830" s="87"/>
      <c r="C1830" s="185"/>
      <c r="D1830" s="87"/>
      <c r="E1830" s="185"/>
      <c r="AC1830" s="87"/>
      <c r="AD1830" s="87"/>
      <c r="AE1830" s="87"/>
      <c r="AF1830" s="87"/>
      <c r="AG1830" s="2"/>
      <c r="AH1830" s="2"/>
    </row>
    <row r="1831" spans="2:34">
      <c r="B1831" s="87"/>
      <c r="C1831" s="185"/>
      <c r="D1831" s="87"/>
      <c r="E1831" s="185"/>
      <c r="AC1831" s="87"/>
      <c r="AD1831" s="87"/>
      <c r="AE1831" s="87"/>
      <c r="AF1831" s="87"/>
      <c r="AG1831" s="2"/>
      <c r="AH1831" s="2"/>
    </row>
    <row r="1832" spans="2:34">
      <c r="B1832" s="87"/>
      <c r="C1832" s="185"/>
      <c r="D1832" s="87"/>
      <c r="E1832" s="185"/>
      <c r="AC1832" s="87"/>
      <c r="AD1832" s="87"/>
      <c r="AE1832" s="87"/>
      <c r="AF1832" s="87"/>
      <c r="AG1832" s="2"/>
      <c r="AH1832" s="2"/>
    </row>
    <row r="1833" spans="2:34">
      <c r="B1833" s="87"/>
      <c r="C1833" s="185"/>
      <c r="D1833" s="87"/>
      <c r="E1833" s="185"/>
      <c r="AC1833" s="87"/>
      <c r="AD1833" s="87"/>
      <c r="AE1833" s="87"/>
      <c r="AF1833" s="87"/>
      <c r="AG1833" s="2"/>
      <c r="AH1833" s="2"/>
    </row>
    <row r="1834" spans="2:34">
      <c r="B1834" s="87"/>
      <c r="C1834" s="185"/>
      <c r="D1834" s="87"/>
      <c r="E1834" s="185"/>
      <c r="AC1834" s="87"/>
      <c r="AD1834" s="87"/>
      <c r="AE1834" s="87"/>
      <c r="AF1834" s="87"/>
      <c r="AG1834" s="2"/>
      <c r="AH1834" s="2"/>
    </row>
    <row r="1835" spans="2:34">
      <c r="B1835" s="87"/>
      <c r="C1835" s="185"/>
      <c r="D1835" s="87"/>
      <c r="E1835" s="185"/>
      <c r="AC1835" s="87"/>
      <c r="AD1835" s="87"/>
      <c r="AE1835" s="87"/>
      <c r="AF1835" s="87"/>
      <c r="AG1835" s="2"/>
      <c r="AH1835" s="2"/>
    </row>
    <row r="1836" spans="2:34">
      <c r="B1836" s="87"/>
      <c r="C1836" s="185"/>
      <c r="D1836" s="87"/>
      <c r="E1836" s="185"/>
      <c r="AC1836" s="87"/>
      <c r="AD1836" s="87"/>
      <c r="AE1836" s="87"/>
      <c r="AF1836" s="87"/>
      <c r="AG1836" s="2"/>
      <c r="AH1836" s="2"/>
    </row>
    <row r="1837" spans="2:34">
      <c r="B1837" s="87"/>
      <c r="C1837" s="185"/>
      <c r="D1837" s="87"/>
      <c r="E1837" s="185"/>
      <c r="AC1837" s="87"/>
      <c r="AD1837" s="87"/>
      <c r="AE1837" s="87"/>
      <c r="AF1837" s="87"/>
      <c r="AG1837" s="2"/>
      <c r="AH1837" s="2"/>
    </row>
    <row r="1838" spans="2:34">
      <c r="B1838" s="87"/>
      <c r="C1838" s="185"/>
      <c r="D1838" s="87"/>
      <c r="E1838" s="185"/>
      <c r="AC1838" s="87"/>
      <c r="AD1838" s="87"/>
      <c r="AE1838" s="87"/>
      <c r="AF1838" s="87"/>
      <c r="AG1838" s="2"/>
      <c r="AH1838" s="2"/>
    </row>
    <row r="1839" spans="2:34">
      <c r="B1839" s="87"/>
      <c r="C1839" s="185"/>
      <c r="D1839" s="87"/>
      <c r="E1839" s="185"/>
      <c r="AC1839" s="87"/>
      <c r="AD1839" s="87"/>
      <c r="AE1839" s="87"/>
      <c r="AF1839" s="87"/>
      <c r="AG1839" s="2"/>
      <c r="AH1839" s="2"/>
    </row>
    <row r="1840" spans="2:34">
      <c r="B1840" s="87"/>
      <c r="C1840" s="185"/>
      <c r="D1840" s="87"/>
      <c r="E1840" s="185"/>
      <c r="AC1840" s="87"/>
      <c r="AD1840" s="87"/>
      <c r="AE1840" s="87"/>
      <c r="AF1840" s="87"/>
      <c r="AG1840" s="2"/>
      <c r="AH1840" s="2"/>
    </row>
    <row r="1841" spans="2:34">
      <c r="B1841" s="87"/>
      <c r="C1841" s="185"/>
      <c r="D1841" s="87"/>
      <c r="E1841" s="185"/>
      <c r="AC1841" s="87"/>
      <c r="AD1841" s="87"/>
      <c r="AE1841" s="87"/>
      <c r="AF1841" s="87"/>
      <c r="AG1841" s="2"/>
      <c r="AH1841" s="2"/>
    </row>
    <row r="1842" spans="2:34">
      <c r="B1842" s="87"/>
      <c r="C1842" s="185"/>
      <c r="D1842" s="87"/>
      <c r="E1842" s="185"/>
      <c r="AC1842" s="87"/>
      <c r="AD1842" s="87"/>
      <c r="AE1842" s="87"/>
      <c r="AF1842" s="87"/>
      <c r="AG1842" s="2"/>
      <c r="AH1842" s="2"/>
    </row>
    <row r="1843" spans="2:34">
      <c r="B1843" s="87"/>
      <c r="C1843" s="185"/>
      <c r="D1843" s="87"/>
      <c r="E1843" s="185"/>
      <c r="AC1843" s="87"/>
      <c r="AD1843" s="87"/>
      <c r="AE1843" s="87"/>
      <c r="AF1843" s="87"/>
      <c r="AG1843" s="2"/>
      <c r="AH1843" s="2"/>
    </row>
    <row r="1844" spans="2:34">
      <c r="B1844" s="87"/>
      <c r="C1844" s="185"/>
      <c r="D1844" s="87"/>
      <c r="E1844" s="185"/>
      <c r="AC1844" s="87"/>
      <c r="AD1844" s="87"/>
      <c r="AE1844" s="87"/>
      <c r="AF1844" s="87"/>
      <c r="AG1844" s="2"/>
      <c r="AH1844" s="2"/>
    </row>
    <row r="1845" spans="2:34">
      <c r="B1845" s="87"/>
      <c r="C1845" s="185"/>
      <c r="D1845" s="87"/>
      <c r="E1845" s="185"/>
      <c r="AC1845" s="87"/>
      <c r="AD1845" s="87"/>
      <c r="AE1845" s="87"/>
      <c r="AF1845" s="87"/>
      <c r="AG1845" s="2"/>
      <c r="AH1845" s="2"/>
    </row>
    <row r="1846" spans="2:34">
      <c r="B1846" s="87"/>
      <c r="C1846" s="185"/>
      <c r="D1846" s="87"/>
      <c r="E1846" s="185"/>
      <c r="AC1846" s="87"/>
      <c r="AD1846" s="87"/>
      <c r="AE1846" s="87"/>
      <c r="AF1846" s="87"/>
      <c r="AG1846" s="2"/>
      <c r="AH1846" s="2"/>
    </row>
    <row r="1847" spans="2:34">
      <c r="B1847" s="87"/>
      <c r="C1847" s="185"/>
      <c r="D1847" s="87"/>
      <c r="E1847" s="185"/>
      <c r="AC1847" s="87"/>
      <c r="AD1847" s="87"/>
      <c r="AE1847" s="87"/>
      <c r="AF1847" s="87"/>
      <c r="AG1847" s="2"/>
      <c r="AH1847" s="2"/>
    </row>
    <row r="1848" spans="2:34">
      <c r="B1848" s="87"/>
      <c r="C1848" s="185"/>
      <c r="D1848" s="87"/>
      <c r="E1848" s="185"/>
      <c r="AC1848" s="87"/>
      <c r="AD1848" s="87"/>
      <c r="AE1848" s="87"/>
      <c r="AF1848" s="87"/>
      <c r="AG1848" s="2"/>
      <c r="AH1848" s="2"/>
    </row>
    <row r="1849" spans="2:34">
      <c r="B1849" s="87"/>
      <c r="C1849" s="185"/>
      <c r="D1849" s="87"/>
      <c r="E1849" s="185"/>
      <c r="AC1849" s="87"/>
      <c r="AD1849" s="87"/>
      <c r="AE1849" s="87"/>
      <c r="AF1849" s="87"/>
      <c r="AG1849" s="2"/>
      <c r="AH1849" s="2"/>
    </row>
    <row r="1850" spans="2:34">
      <c r="B1850" s="87"/>
      <c r="C1850" s="185"/>
      <c r="D1850" s="87"/>
      <c r="E1850" s="185"/>
      <c r="AC1850" s="87"/>
      <c r="AD1850" s="87"/>
      <c r="AE1850" s="87"/>
      <c r="AF1850" s="87"/>
      <c r="AG1850" s="2"/>
      <c r="AH1850" s="2"/>
    </row>
    <row r="1851" spans="2:34">
      <c r="B1851" s="87"/>
      <c r="C1851" s="185"/>
      <c r="D1851" s="87"/>
      <c r="E1851" s="185"/>
      <c r="AC1851" s="87"/>
      <c r="AD1851" s="87"/>
      <c r="AE1851" s="87"/>
      <c r="AF1851" s="87"/>
      <c r="AG1851" s="2"/>
      <c r="AH1851" s="2"/>
    </row>
    <row r="1852" spans="2:34">
      <c r="B1852" s="87"/>
      <c r="C1852" s="185"/>
      <c r="D1852" s="87"/>
      <c r="E1852" s="185"/>
      <c r="AC1852" s="87"/>
      <c r="AD1852" s="87"/>
      <c r="AE1852" s="87"/>
      <c r="AF1852" s="87"/>
      <c r="AG1852" s="2"/>
      <c r="AH1852" s="2"/>
    </row>
    <row r="1853" spans="2:34">
      <c r="B1853" s="87"/>
      <c r="C1853" s="185"/>
      <c r="D1853" s="87"/>
      <c r="E1853" s="185"/>
      <c r="AC1853" s="87"/>
      <c r="AD1853" s="87"/>
      <c r="AE1853" s="87"/>
      <c r="AF1853" s="87"/>
      <c r="AG1853" s="2"/>
      <c r="AH1853" s="2"/>
    </row>
    <row r="1854" spans="2:34">
      <c r="B1854" s="87"/>
      <c r="C1854" s="185"/>
      <c r="D1854" s="87"/>
      <c r="E1854" s="185"/>
      <c r="AC1854" s="87"/>
      <c r="AD1854" s="87"/>
      <c r="AE1854" s="87"/>
      <c r="AF1854" s="87"/>
      <c r="AG1854" s="2"/>
      <c r="AH1854" s="2"/>
    </row>
    <row r="1855" spans="2:34">
      <c r="B1855" s="87"/>
      <c r="C1855" s="185"/>
      <c r="D1855" s="87"/>
      <c r="E1855" s="185"/>
      <c r="AC1855" s="87"/>
      <c r="AD1855" s="87"/>
      <c r="AE1855" s="87"/>
      <c r="AF1855" s="87"/>
      <c r="AG1855" s="2"/>
      <c r="AH1855" s="2"/>
    </row>
    <row r="1856" spans="2:34">
      <c r="B1856" s="87"/>
      <c r="C1856" s="185"/>
      <c r="D1856" s="87"/>
      <c r="E1856" s="185"/>
      <c r="AC1856" s="87"/>
      <c r="AD1856" s="87"/>
      <c r="AE1856" s="87"/>
      <c r="AF1856" s="87"/>
      <c r="AG1856" s="2"/>
      <c r="AH1856" s="2"/>
    </row>
    <row r="1857" spans="2:34">
      <c r="B1857" s="87"/>
      <c r="C1857" s="185"/>
      <c r="D1857" s="87"/>
      <c r="E1857" s="185"/>
      <c r="AC1857" s="87"/>
      <c r="AD1857" s="87"/>
      <c r="AE1857" s="87"/>
      <c r="AF1857" s="87"/>
      <c r="AG1857" s="2"/>
      <c r="AH1857" s="2"/>
    </row>
    <row r="1858" spans="2:34">
      <c r="B1858" s="87"/>
      <c r="C1858" s="185"/>
      <c r="D1858" s="87"/>
      <c r="E1858" s="185"/>
      <c r="AC1858" s="87"/>
      <c r="AD1858" s="87"/>
      <c r="AE1858" s="87"/>
      <c r="AF1858" s="87"/>
      <c r="AG1858" s="2"/>
      <c r="AH1858" s="2"/>
    </row>
    <row r="1859" spans="2:34">
      <c r="B1859" s="87"/>
      <c r="C1859" s="185"/>
      <c r="D1859" s="87"/>
      <c r="E1859" s="185"/>
      <c r="AC1859" s="87"/>
      <c r="AD1859" s="87"/>
      <c r="AE1859" s="87"/>
      <c r="AF1859" s="87"/>
      <c r="AG1859" s="2"/>
      <c r="AH1859" s="2"/>
    </row>
    <row r="1860" spans="2:34">
      <c r="B1860" s="87"/>
      <c r="C1860" s="185"/>
      <c r="D1860" s="87"/>
      <c r="E1860" s="185"/>
      <c r="AC1860" s="87"/>
      <c r="AD1860" s="87"/>
      <c r="AE1860" s="87"/>
      <c r="AF1860" s="87"/>
      <c r="AG1860" s="2"/>
      <c r="AH1860" s="2"/>
    </row>
    <row r="1861" spans="2:34">
      <c r="B1861" s="87"/>
      <c r="C1861" s="185"/>
      <c r="D1861" s="87"/>
      <c r="E1861" s="185"/>
      <c r="AC1861" s="87"/>
      <c r="AD1861" s="87"/>
      <c r="AE1861" s="87"/>
      <c r="AF1861" s="87"/>
      <c r="AG1861" s="2"/>
      <c r="AH1861" s="2"/>
    </row>
    <row r="1862" spans="2:34">
      <c r="B1862" s="87"/>
      <c r="C1862" s="185"/>
      <c r="D1862" s="87"/>
      <c r="E1862" s="185"/>
      <c r="AC1862" s="87"/>
      <c r="AD1862" s="87"/>
      <c r="AE1862" s="87"/>
      <c r="AF1862" s="87"/>
      <c r="AG1862" s="2"/>
      <c r="AH1862" s="2"/>
    </row>
    <row r="1863" spans="2:34">
      <c r="B1863" s="87"/>
      <c r="C1863" s="185"/>
      <c r="D1863" s="87"/>
      <c r="E1863" s="185"/>
      <c r="AC1863" s="87"/>
      <c r="AD1863" s="87"/>
      <c r="AE1863" s="87"/>
      <c r="AF1863" s="87"/>
      <c r="AG1863" s="2"/>
      <c r="AH1863" s="2"/>
    </row>
    <row r="1864" spans="2:34">
      <c r="B1864" s="87"/>
      <c r="C1864" s="185"/>
      <c r="D1864" s="87"/>
      <c r="E1864" s="185"/>
      <c r="AC1864" s="87"/>
      <c r="AD1864" s="87"/>
      <c r="AE1864" s="87"/>
      <c r="AF1864" s="87"/>
      <c r="AG1864" s="2"/>
      <c r="AH1864" s="2"/>
    </row>
    <row r="1865" spans="2:34">
      <c r="B1865" s="87"/>
      <c r="C1865" s="185"/>
      <c r="D1865" s="87"/>
      <c r="E1865" s="185"/>
      <c r="AC1865" s="87"/>
      <c r="AD1865" s="87"/>
      <c r="AE1865" s="87"/>
      <c r="AF1865" s="87"/>
      <c r="AG1865" s="2"/>
      <c r="AH1865" s="2"/>
    </row>
    <row r="1866" spans="2:34">
      <c r="B1866" s="87"/>
      <c r="C1866" s="185"/>
      <c r="D1866" s="87"/>
      <c r="E1866" s="185"/>
      <c r="AC1866" s="87"/>
      <c r="AD1866" s="87"/>
      <c r="AE1866" s="87"/>
      <c r="AF1866" s="87"/>
      <c r="AG1866" s="2"/>
      <c r="AH1866" s="2"/>
    </row>
    <row r="1867" spans="2:34">
      <c r="B1867" s="87"/>
      <c r="C1867" s="185"/>
      <c r="D1867" s="87"/>
      <c r="E1867" s="185"/>
      <c r="AC1867" s="87"/>
      <c r="AD1867" s="87"/>
      <c r="AE1867" s="87"/>
      <c r="AF1867" s="87"/>
      <c r="AG1867" s="2"/>
      <c r="AH1867" s="2"/>
    </row>
    <row r="1868" spans="2:34">
      <c r="B1868" s="87"/>
      <c r="C1868" s="185"/>
      <c r="D1868" s="87"/>
      <c r="E1868" s="185"/>
      <c r="AC1868" s="87"/>
      <c r="AD1868" s="87"/>
      <c r="AE1868" s="87"/>
      <c r="AF1868" s="87"/>
      <c r="AG1868" s="2"/>
      <c r="AH1868" s="2"/>
    </row>
    <row r="1869" spans="2:34">
      <c r="B1869" s="87"/>
      <c r="C1869" s="185"/>
      <c r="D1869" s="87"/>
      <c r="E1869" s="185"/>
      <c r="AC1869" s="87"/>
      <c r="AD1869" s="87"/>
      <c r="AE1869" s="87"/>
      <c r="AF1869" s="87"/>
      <c r="AG1869" s="2"/>
      <c r="AH1869" s="2"/>
    </row>
    <row r="1870" spans="2:34">
      <c r="B1870" s="87"/>
      <c r="C1870" s="185"/>
      <c r="D1870" s="87"/>
      <c r="E1870" s="185"/>
      <c r="AC1870" s="87"/>
      <c r="AD1870" s="87"/>
      <c r="AE1870" s="87"/>
      <c r="AF1870" s="87"/>
      <c r="AG1870" s="2"/>
      <c r="AH1870" s="2"/>
    </row>
    <row r="1871" spans="2:34">
      <c r="B1871" s="87"/>
      <c r="C1871" s="185"/>
      <c r="D1871" s="87"/>
      <c r="E1871" s="185"/>
      <c r="AC1871" s="87"/>
      <c r="AD1871" s="87"/>
      <c r="AE1871" s="87"/>
      <c r="AF1871" s="87"/>
      <c r="AG1871" s="2"/>
      <c r="AH1871" s="2"/>
    </row>
    <row r="1872" spans="2:34">
      <c r="B1872" s="87"/>
      <c r="C1872" s="185"/>
      <c r="D1872" s="87"/>
      <c r="E1872" s="185"/>
      <c r="AC1872" s="87"/>
      <c r="AD1872" s="87"/>
      <c r="AE1872" s="87"/>
      <c r="AF1872" s="87"/>
      <c r="AG1872" s="2"/>
      <c r="AH1872" s="2"/>
    </row>
    <row r="1873" spans="2:34">
      <c r="B1873" s="87"/>
      <c r="C1873" s="185"/>
      <c r="D1873" s="87"/>
      <c r="E1873" s="185"/>
      <c r="AC1873" s="87"/>
      <c r="AD1873" s="87"/>
      <c r="AE1873" s="87"/>
      <c r="AF1873" s="87"/>
      <c r="AG1873" s="2"/>
      <c r="AH1873" s="2"/>
    </row>
    <row r="1874" spans="2:34">
      <c r="B1874" s="87"/>
      <c r="C1874" s="185"/>
      <c r="D1874" s="87"/>
      <c r="E1874" s="185"/>
      <c r="AC1874" s="87"/>
      <c r="AD1874" s="87"/>
      <c r="AE1874" s="87"/>
      <c r="AF1874" s="87"/>
      <c r="AG1874" s="2"/>
      <c r="AH1874" s="2"/>
    </row>
    <row r="1875" spans="2:34">
      <c r="B1875" s="87"/>
      <c r="C1875" s="185"/>
      <c r="D1875" s="87"/>
      <c r="E1875" s="185"/>
      <c r="AC1875" s="87"/>
      <c r="AD1875" s="87"/>
      <c r="AE1875" s="87"/>
      <c r="AF1875" s="87"/>
      <c r="AG1875" s="2"/>
      <c r="AH1875" s="2"/>
    </row>
    <row r="1876" spans="2:34">
      <c r="B1876" s="87"/>
      <c r="C1876" s="185"/>
      <c r="D1876" s="87"/>
      <c r="E1876" s="185"/>
      <c r="AC1876" s="87"/>
      <c r="AD1876" s="87"/>
      <c r="AE1876" s="87"/>
      <c r="AF1876" s="87"/>
      <c r="AG1876" s="2"/>
      <c r="AH1876" s="2"/>
    </row>
    <row r="1877" spans="2:34">
      <c r="B1877" s="87"/>
      <c r="C1877" s="185"/>
      <c r="D1877" s="87"/>
      <c r="E1877" s="185"/>
      <c r="AC1877" s="87"/>
      <c r="AD1877" s="87"/>
      <c r="AE1877" s="87"/>
      <c r="AF1877" s="87"/>
      <c r="AG1877" s="2"/>
      <c r="AH1877" s="2"/>
    </row>
    <row r="1878" spans="2:34">
      <c r="B1878" s="87"/>
      <c r="C1878" s="185"/>
      <c r="D1878" s="87"/>
      <c r="E1878" s="185"/>
      <c r="AC1878" s="87"/>
      <c r="AD1878" s="87"/>
      <c r="AE1878" s="87"/>
      <c r="AF1878" s="87"/>
      <c r="AG1878" s="2"/>
      <c r="AH1878" s="2"/>
    </row>
    <row r="1879" spans="2:34">
      <c r="B1879" s="87"/>
      <c r="C1879" s="185"/>
      <c r="D1879" s="87"/>
      <c r="E1879" s="185"/>
      <c r="AC1879" s="87"/>
      <c r="AD1879" s="87"/>
      <c r="AE1879" s="87"/>
      <c r="AF1879" s="87"/>
      <c r="AG1879" s="2"/>
      <c r="AH1879" s="2"/>
    </row>
    <row r="1880" spans="2:34">
      <c r="B1880" s="87"/>
      <c r="C1880" s="185"/>
      <c r="D1880" s="87"/>
      <c r="E1880" s="185"/>
      <c r="AC1880" s="87"/>
      <c r="AD1880" s="87"/>
      <c r="AE1880" s="87"/>
      <c r="AF1880" s="87"/>
      <c r="AG1880" s="2"/>
      <c r="AH1880" s="2"/>
    </row>
    <row r="1881" spans="2:34">
      <c r="B1881" s="87"/>
      <c r="C1881" s="185"/>
      <c r="D1881" s="87"/>
      <c r="E1881" s="185"/>
      <c r="AC1881" s="87"/>
      <c r="AD1881" s="87"/>
      <c r="AE1881" s="87"/>
      <c r="AF1881" s="87"/>
      <c r="AG1881" s="2"/>
      <c r="AH1881" s="2"/>
    </row>
    <row r="1882" spans="2:34">
      <c r="B1882" s="87"/>
      <c r="C1882" s="185"/>
      <c r="D1882" s="87"/>
      <c r="E1882" s="185"/>
      <c r="AC1882" s="87"/>
      <c r="AD1882" s="87"/>
      <c r="AE1882" s="87"/>
      <c r="AF1882" s="87"/>
      <c r="AG1882" s="2"/>
      <c r="AH1882" s="2"/>
    </row>
    <row r="1883" spans="2:34">
      <c r="B1883" s="87"/>
      <c r="C1883" s="185"/>
      <c r="D1883" s="87"/>
      <c r="E1883" s="185"/>
      <c r="AC1883" s="87"/>
      <c r="AD1883" s="87"/>
      <c r="AE1883" s="87"/>
      <c r="AF1883" s="87"/>
      <c r="AG1883" s="2"/>
      <c r="AH1883" s="2"/>
    </row>
    <row r="1884" spans="2:34">
      <c r="B1884" s="87"/>
      <c r="C1884" s="185"/>
      <c r="D1884" s="87"/>
      <c r="E1884" s="185"/>
      <c r="AC1884" s="87"/>
      <c r="AD1884" s="87"/>
      <c r="AE1884" s="87"/>
      <c r="AF1884" s="87"/>
      <c r="AG1884" s="2"/>
      <c r="AH1884" s="2"/>
    </row>
    <row r="1885" spans="2:34">
      <c r="B1885" s="87"/>
      <c r="C1885" s="185"/>
      <c r="D1885" s="87"/>
      <c r="E1885" s="185"/>
      <c r="AC1885" s="87"/>
      <c r="AD1885" s="87"/>
      <c r="AE1885" s="87"/>
      <c r="AF1885" s="87"/>
      <c r="AG1885" s="2"/>
      <c r="AH1885" s="2"/>
    </row>
    <row r="1886" spans="2:34">
      <c r="B1886" s="87"/>
      <c r="C1886" s="185"/>
      <c r="D1886" s="87"/>
      <c r="E1886" s="185"/>
      <c r="AC1886" s="87"/>
      <c r="AD1886" s="87"/>
      <c r="AE1886" s="87"/>
      <c r="AF1886" s="87"/>
      <c r="AG1886" s="2"/>
      <c r="AH1886" s="2"/>
    </row>
    <row r="1887" spans="2:34">
      <c r="B1887" s="87"/>
      <c r="C1887" s="185"/>
      <c r="D1887" s="87"/>
      <c r="E1887" s="185"/>
      <c r="AC1887" s="87"/>
      <c r="AD1887" s="87"/>
      <c r="AE1887" s="87"/>
      <c r="AF1887" s="87"/>
      <c r="AG1887" s="2"/>
      <c r="AH1887" s="2"/>
    </row>
    <row r="1888" spans="2:34">
      <c r="B1888" s="87"/>
      <c r="C1888" s="185"/>
      <c r="D1888" s="87"/>
      <c r="E1888" s="185"/>
      <c r="AC1888" s="87"/>
      <c r="AD1888" s="87"/>
      <c r="AE1888" s="87"/>
      <c r="AF1888" s="87"/>
      <c r="AG1888" s="2"/>
      <c r="AH1888" s="2"/>
    </row>
    <row r="1889" spans="2:34">
      <c r="B1889" s="87"/>
      <c r="C1889" s="185"/>
      <c r="D1889" s="87"/>
      <c r="E1889" s="185"/>
      <c r="AC1889" s="87"/>
      <c r="AD1889" s="87"/>
      <c r="AE1889" s="87"/>
      <c r="AF1889" s="87"/>
      <c r="AG1889" s="2"/>
      <c r="AH1889" s="2"/>
    </row>
    <row r="1890" spans="2:34">
      <c r="B1890" s="87"/>
      <c r="C1890" s="185"/>
      <c r="D1890" s="87"/>
      <c r="E1890" s="185"/>
      <c r="AC1890" s="87"/>
      <c r="AD1890" s="87"/>
      <c r="AE1890" s="87"/>
      <c r="AF1890" s="87"/>
      <c r="AG1890" s="2"/>
      <c r="AH1890" s="2"/>
    </row>
    <row r="1891" spans="2:34">
      <c r="B1891" s="87"/>
      <c r="C1891" s="185"/>
      <c r="D1891" s="87"/>
      <c r="E1891" s="185"/>
      <c r="AC1891" s="87"/>
      <c r="AD1891" s="87"/>
      <c r="AE1891" s="87"/>
      <c r="AF1891" s="87"/>
      <c r="AG1891" s="2"/>
      <c r="AH1891" s="2"/>
    </row>
    <row r="1892" spans="2:34">
      <c r="B1892" s="87"/>
      <c r="C1892" s="185"/>
      <c r="D1892" s="87"/>
      <c r="E1892" s="185"/>
      <c r="AC1892" s="87"/>
      <c r="AD1892" s="87"/>
      <c r="AE1892" s="87"/>
      <c r="AF1892" s="87"/>
      <c r="AG1892" s="2"/>
      <c r="AH1892" s="2"/>
    </row>
    <row r="1893" spans="2:34">
      <c r="B1893" s="87"/>
      <c r="C1893" s="185"/>
      <c r="D1893" s="87"/>
      <c r="E1893" s="185"/>
      <c r="AC1893" s="87"/>
      <c r="AD1893" s="87"/>
      <c r="AE1893" s="87"/>
      <c r="AF1893" s="87"/>
      <c r="AG1893" s="2"/>
      <c r="AH1893" s="2"/>
    </row>
    <row r="1894" spans="2:34">
      <c r="B1894" s="87"/>
      <c r="C1894" s="185"/>
      <c r="D1894" s="87"/>
      <c r="E1894" s="185"/>
      <c r="AC1894" s="87"/>
      <c r="AD1894" s="87"/>
      <c r="AE1894" s="87"/>
      <c r="AF1894" s="87"/>
      <c r="AG1894" s="2"/>
      <c r="AH1894" s="2"/>
    </row>
    <row r="1895" spans="2:34">
      <c r="B1895" s="87"/>
      <c r="C1895" s="185"/>
      <c r="D1895" s="87"/>
      <c r="E1895" s="185"/>
      <c r="AC1895" s="87"/>
      <c r="AD1895" s="87"/>
      <c r="AE1895" s="87"/>
      <c r="AF1895" s="87"/>
      <c r="AG1895" s="2"/>
      <c r="AH1895" s="2"/>
    </row>
    <row r="1896" spans="2:34">
      <c r="B1896" s="87"/>
      <c r="C1896" s="185"/>
      <c r="D1896" s="87"/>
      <c r="E1896" s="185"/>
      <c r="AC1896" s="87"/>
      <c r="AD1896" s="87"/>
      <c r="AE1896" s="87"/>
      <c r="AF1896" s="87"/>
      <c r="AG1896" s="2"/>
      <c r="AH1896" s="2"/>
    </row>
    <row r="1897" spans="2:34">
      <c r="B1897" s="87"/>
      <c r="C1897" s="185"/>
      <c r="D1897" s="87"/>
      <c r="E1897" s="185"/>
      <c r="AC1897" s="87"/>
      <c r="AD1897" s="87"/>
      <c r="AE1897" s="87"/>
      <c r="AF1897" s="87"/>
      <c r="AG1897" s="2"/>
      <c r="AH1897" s="2"/>
    </row>
    <row r="1898" spans="2:34">
      <c r="B1898" s="87"/>
      <c r="C1898" s="185"/>
      <c r="D1898" s="87"/>
      <c r="E1898" s="185"/>
      <c r="AC1898" s="87"/>
      <c r="AD1898" s="87"/>
      <c r="AE1898" s="87"/>
      <c r="AF1898" s="87"/>
      <c r="AG1898" s="2"/>
      <c r="AH1898" s="2"/>
    </row>
    <row r="1899" spans="2:34">
      <c r="B1899" s="87"/>
      <c r="C1899" s="185"/>
      <c r="D1899" s="87"/>
      <c r="E1899" s="185"/>
      <c r="AC1899" s="87"/>
      <c r="AD1899" s="87"/>
      <c r="AE1899" s="87"/>
      <c r="AF1899" s="87"/>
      <c r="AG1899" s="2"/>
      <c r="AH1899" s="2"/>
    </row>
    <row r="1900" spans="2:34">
      <c r="B1900" s="87"/>
      <c r="C1900" s="185"/>
      <c r="D1900" s="87"/>
      <c r="E1900" s="185"/>
      <c r="AC1900" s="87"/>
      <c r="AD1900" s="87"/>
      <c r="AE1900" s="87"/>
      <c r="AF1900" s="87"/>
      <c r="AG1900" s="2"/>
      <c r="AH1900" s="2"/>
    </row>
    <row r="1901" spans="2:34">
      <c r="B1901" s="87"/>
      <c r="C1901" s="185"/>
      <c r="D1901" s="87"/>
      <c r="E1901" s="185"/>
      <c r="AC1901" s="87"/>
      <c r="AD1901" s="87"/>
      <c r="AE1901" s="87"/>
      <c r="AF1901" s="87"/>
      <c r="AG1901" s="2"/>
      <c r="AH1901" s="2"/>
    </row>
    <row r="1902" spans="2:34">
      <c r="B1902" s="87"/>
      <c r="C1902" s="185"/>
      <c r="D1902" s="87"/>
      <c r="E1902" s="185"/>
      <c r="AC1902" s="87"/>
      <c r="AD1902" s="87"/>
      <c r="AE1902" s="87"/>
      <c r="AF1902" s="87"/>
      <c r="AG1902" s="2"/>
      <c r="AH1902" s="2"/>
    </row>
    <row r="1903" spans="2:34">
      <c r="B1903" s="87"/>
      <c r="C1903" s="185"/>
      <c r="D1903" s="87"/>
      <c r="E1903" s="185"/>
      <c r="AC1903" s="87"/>
      <c r="AD1903" s="87"/>
      <c r="AE1903" s="87"/>
      <c r="AF1903" s="87"/>
      <c r="AG1903" s="2"/>
      <c r="AH1903" s="2"/>
    </row>
    <row r="1904" spans="2:34">
      <c r="B1904" s="87"/>
      <c r="C1904" s="185"/>
      <c r="D1904" s="87"/>
      <c r="E1904" s="185"/>
      <c r="AC1904" s="87"/>
      <c r="AD1904" s="87"/>
      <c r="AE1904" s="87"/>
      <c r="AF1904" s="87"/>
      <c r="AG1904" s="2"/>
      <c r="AH1904" s="2"/>
    </row>
    <row r="1905" spans="2:34">
      <c r="B1905" s="87"/>
      <c r="C1905" s="185"/>
      <c r="D1905" s="87"/>
      <c r="E1905" s="185"/>
      <c r="AC1905" s="87"/>
      <c r="AD1905" s="87"/>
      <c r="AE1905" s="87"/>
      <c r="AF1905" s="87"/>
      <c r="AG1905" s="2"/>
      <c r="AH1905" s="2"/>
    </row>
    <row r="1906" spans="2:34">
      <c r="B1906" s="87"/>
      <c r="C1906" s="185"/>
      <c r="D1906" s="87"/>
      <c r="E1906" s="185"/>
      <c r="AC1906" s="87"/>
      <c r="AD1906" s="87"/>
      <c r="AE1906" s="87"/>
      <c r="AF1906" s="87"/>
      <c r="AG1906" s="2"/>
      <c r="AH1906" s="2"/>
    </row>
    <row r="1907" spans="2:34">
      <c r="B1907" s="87"/>
      <c r="C1907" s="185"/>
      <c r="D1907" s="87"/>
      <c r="E1907" s="185"/>
      <c r="AC1907" s="87"/>
      <c r="AD1907" s="87"/>
      <c r="AE1907" s="87"/>
      <c r="AF1907" s="87"/>
      <c r="AG1907" s="2"/>
      <c r="AH1907" s="2"/>
    </row>
    <row r="1908" spans="2:34">
      <c r="B1908" s="87"/>
      <c r="C1908" s="185"/>
      <c r="D1908" s="87"/>
      <c r="E1908" s="185"/>
      <c r="AC1908" s="87"/>
      <c r="AD1908" s="87"/>
      <c r="AE1908" s="87"/>
      <c r="AF1908" s="87"/>
      <c r="AG1908" s="2"/>
      <c r="AH1908" s="2"/>
    </row>
    <row r="1909" spans="2:34">
      <c r="B1909" s="87"/>
      <c r="C1909" s="185"/>
      <c r="D1909" s="87"/>
      <c r="E1909" s="185"/>
      <c r="AC1909" s="87"/>
      <c r="AD1909" s="87"/>
      <c r="AE1909" s="87"/>
      <c r="AF1909" s="87"/>
      <c r="AG1909" s="2"/>
      <c r="AH1909" s="2"/>
    </row>
    <row r="1910" spans="2:34">
      <c r="B1910" s="87"/>
      <c r="C1910" s="185"/>
      <c r="D1910" s="87"/>
      <c r="E1910" s="185"/>
      <c r="AC1910" s="87"/>
      <c r="AD1910" s="87"/>
      <c r="AE1910" s="87"/>
      <c r="AF1910" s="87"/>
      <c r="AG1910" s="2"/>
      <c r="AH1910" s="2"/>
    </row>
    <row r="1911" spans="2:34">
      <c r="B1911" s="87"/>
      <c r="C1911" s="185"/>
      <c r="D1911" s="87"/>
      <c r="E1911" s="185"/>
      <c r="AC1911" s="87"/>
      <c r="AD1911" s="87"/>
      <c r="AE1911" s="87"/>
      <c r="AF1911" s="87"/>
      <c r="AG1911" s="2"/>
      <c r="AH1911" s="2"/>
    </row>
    <row r="1912" spans="2:34">
      <c r="B1912" s="87"/>
      <c r="C1912" s="185"/>
      <c r="D1912" s="87"/>
      <c r="E1912" s="185"/>
      <c r="AC1912" s="87"/>
      <c r="AD1912" s="87"/>
      <c r="AE1912" s="87"/>
      <c r="AF1912" s="87"/>
      <c r="AG1912" s="2"/>
      <c r="AH1912" s="2"/>
    </row>
    <row r="1913" spans="2:34">
      <c r="B1913" s="87"/>
      <c r="C1913" s="185"/>
      <c r="D1913" s="87"/>
      <c r="E1913" s="185"/>
      <c r="AC1913" s="87"/>
      <c r="AD1913" s="87"/>
      <c r="AE1913" s="87"/>
      <c r="AF1913" s="87"/>
      <c r="AG1913" s="2"/>
      <c r="AH1913" s="2"/>
    </row>
    <row r="1914" spans="2:34">
      <c r="B1914" s="87"/>
      <c r="C1914" s="185"/>
      <c r="D1914" s="87"/>
      <c r="E1914" s="185"/>
      <c r="AC1914" s="87"/>
      <c r="AD1914" s="87"/>
      <c r="AE1914" s="87"/>
      <c r="AF1914" s="87"/>
      <c r="AG1914" s="2"/>
      <c r="AH1914" s="2"/>
    </row>
    <row r="1915" spans="2:34">
      <c r="B1915" s="87"/>
      <c r="C1915" s="185"/>
      <c r="D1915" s="87"/>
      <c r="E1915" s="185"/>
      <c r="AC1915" s="87"/>
      <c r="AD1915" s="87"/>
      <c r="AE1915" s="87"/>
      <c r="AF1915" s="87"/>
      <c r="AG1915" s="2"/>
      <c r="AH1915" s="2"/>
    </row>
    <row r="1916" spans="2:34">
      <c r="B1916" s="87"/>
      <c r="C1916" s="185"/>
      <c r="D1916" s="87"/>
      <c r="E1916" s="185"/>
      <c r="AC1916" s="87"/>
      <c r="AD1916" s="87"/>
      <c r="AE1916" s="87"/>
      <c r="AF1916" s="87"/>
      <c r="AG1916" s="2"/>
      <c r="AH1916" s="2"/>
    </row>
    <row r="1917" spans="2:34">
      <c r="B1917" s="87"/>
      <c r="C1917" s="185"/>
      <c r="D1917" s="87"/>
      <c r="E1917" s="185"/>
      <c r="AC1917" s="87"/>
      <c r="AD1917" s="87"/>
      <c r="AE1917" s="87"/>
      <c r="AF1917" s="87"/>
      <c r="AG1917" s="2"/>
      <c r="AH1917" s="2"/>
    </row>
    <row r="1918" spans="2:34">
      <c r="B1918" s="87"/>
      <c r="C1918" s="185"/>
      <c r="D1918" s="87"/>
      <c r="E1918" s="185"/>
      <c r="AC1918" s="87"/>
      <c r="AD1918" s="87"/>
      <c r="AE1918" s="87"/>
      <c r="AF1918" s="87"/>
      <c r="AG1918" s="2"/>
      <c r="AH1918" s="2"/>
    </row>
    <row r="1919" spans="2:34">
      <c r="B1919" s="87"/>
      <c r="C1919" s="185"/>
      <c r="D1919" s="87"/>
      <c r="E1919" s="185"/>
      <c r="AC1919" s="87"/>
      <c r="AD1919" s="87"/>
      <c r="AE1919" s="87"/>
      <c r="AF1919" s="87"/>
      <c r="AG1919" s="2"/>
      <c r="AH1919" s="2"/>
    </row>
    <row r="1920" spans="2:34">
      <c r="B1920" s="87"/>
      <c r="C1920" s="185"/>
      <c r="D1920" s="87"/>
      <c r="E1920" s="185"/>
      <c r="AC1920" s="87"/>
      <c r="AD1920" s="87"/>
      <c r="AE1920" s="87"/>
      <c r="AF1920" s="87"/>
      <c r="AG1920" s="2"/>
      <c r="AH1920" s="2"/>
    </row>
    <row r="1921" spans="2:34">
      <c r="B1921" s="87"/>
      <c r="C1921" s="185"/>
      <c r="D1921" s="87"/>
      <c r="E1921" s="185"/>
      <c r="AC1921" s="87"/>
      <c r="AD1921" s="87"/>
      <c r="AE1921" s="87"/>
      <c r="AF1921" s="87"/>
      <c r="AG1921" s="2"/>
      <c r="AH1921" s="2"/>
    </row>
    <row r="1922" spans="2:34">
      <c r="B1922" s="87"/>
      <c r="C1922" s="185"/>
      <c r="D1922" s="87"/>
      <c r="E1922" s="185"/>
      <c r="AC1922" s="87"/>
      <c r="AD1922" s="87"/>
      <c r="AE1922" s="87"/>
      <c r="AF1922" s="87"/>
      <c r="AG1922" s="2"/>
      <c r="AH1922" s="2"/>
    </row>
    <row r="1923" spans="2:34">
      <c r="B1923" s="87"/>
      <c r="C1923" s="185"/>
      <c r="D1923" s="87"/>
      <c r="E1923" s="185"/>
      <c r="AC1923" s="87"/>
      <c r="AD1923" s="87"/>
      <c r="AE1923" s="87"/>
      <c r="AF1923" s="87"/>
      <c r="AG1923" s="2"/>
      <c r="AH1923" s="2"/>
    </row>
    <row r="1924" spans="2:34">
      <c r="B1924" s="87"/>
      <c r="C1924" s="185"/>
      <c r="D1924" s="87"/>
      <c r="E1924" s="185"/>
      <c r="AC1924" s="87"/>
      <c r="AD1924" s="87"/>
      <c r="AE1924" s="87"/>
      <c r="AF1924" s="87"/>
      <c r="AG1924" s="2"/>
      <c r="AH1924" s="2"/>
    </row>
    <row r="1925" spans="2:34">
      <c r="B1925" s="87"/>
      <c r="C1925" s="185"/>
      <c r="D1925" s="87"/>
      <c r="E1925" s="185"/>
      <c r="AC1925" s="87"/>
      <c r="AD1925" s="87"/>
      <c r="AE1925" s="87"/>
      <c r="AF1925" s="87"/>
      <c r="AG1925" s="2"/>
      <c r="AH1925" s="2"/>
    </row>
    <row r="1926" spans="2:34">
      <c r="B1926" s="87"/>
      <c r="C1926" s="185"/>
      <c r="D1926" s="87"/>
      <c r="E1926" s="185"/>
      <c r="AC1926" s="87"/>
      <c r="AD1926" s="87"/>
      <c r="AE1926" s="87"/>
      <c r="AF1926" s="87"/>
      <c r="AG1926" s="2"/>
      <c r="AH1926" s="2"/>
    </row>
    <row r="1927" spans="2:34">
      <c r="B1927" s="87"/>
      <c r="C1927" s="185"/>
      <c r="D1927" s="87"/>
      <c r="E1927" s="185"/>
      <c r="AC1927" s="87"/>
      <c r="AD1927" s="87"/>
      <c r="AE1927" s="87"/>
      <c r="AF1927" s="87"/>
      <c r="AG1927" s="2"/>
      <c r="AH1927" s="2"/>
    </row>
    <row r="1928" spans="2:34">
      <c r="B1928" s="87"/>
      <c r="C1928" s="185"/>
      <c r="D1928" s="87"/>
      <c r="E1928" s="185"/>
      <c r="AC1928" s="87"/>
      <c r="AD1928" s="87"/>
      <c r="AE1928" s="87"/>
      <c r="AF1928" s="87"/>
      <c r="AG1928" s="2"/>
      <c r="AH1928" s="2"/>
    </row>
    <row r="1929" spans="2:34">
      <c r="B1929" s="87"/>
      <c r="C1929" s="185"/>
      <c r="D1929" s="87"/>
      <c r="E1929" s="185"/>
      <c r="AC1929" s="87"/>
      <c r="AD1929" s="87"/>
      <c r="AE1929" s="87"/>
      <c r="AF1929" s="87"/>
      <c r="AG1929" s="2"/>
      <c r="AH1929" s="2"/>
    </row>
    <row r="1930" spans="2:34">
      <c r="B1930" s="87"/>
      <c r="C1930" s="185"/>
      <c r="D1930" s="87"/>
      <c r="E1930" s="185"/>
      <c r="AC1930" s="87"/>
      <c r="AD1930" s="87"/>
      <c r="AE1930" s="87"/>
      <c r="AF1930" s="87"/>
      <c r="AG1930" s="2"/>
      <c r="AH1930" s="2"/>
    </row>
    <row r="1931" spans="2:34">
      <c r="B1931" s="87"/>
      <c r="C1931" s="185"/>
      <c r="D1931" s="87"/>
      <c r="E1931" s="185"/>
      <c r="AC1931" s="87"/>
      <c r="AD1931" s="87"/>
      <c r="AE1931" s="87"/>
      <c r="AF1931" s="87"/>
      <c r="AG1931" s="2"/>
      <c r="AH1931" s="2"/>
    </row>
    <row r="1932" spans="2:34">
      <c r="B1932" s="87"/>
      <c r="C1932" s="185"/>
      <c r="D1932" s="87"/>
      <c r="E1932" s="185"/>
      <c r="AC1932" s="87"/>
      <c r="AD1932" s="87"/>
      <c r="AE1932" s="87"/>
      <c r="AF1932" s="87"/>
      <c r="AG1932" s="2"/>
      <c r="AH1932" s="2"/>
    </row>
    <row r="1933" spans="2:34">
      <c r="B1933" s="87"/>
      <c r="C1933" s="185"/>
      <c r="D1933" s="87"/>
      <c r="E1933" s="185"/>
      <c r="AC1933" s="87"/>
      <c r="AD1933" s="87"/>
      <c r="AE1933" s="87"/>
      <c r="AF1933" s="87"/>
      <c r="AG1933" s="2"/>
      <c r="AH1933" s="2"/>
    </row>
    <row r="1934" spans="2:34">
      <c r="B1934" s="87"/>
      <c r="C1934" s="185"/>
      <c r="D1934" s="87"/>
      <c r="E1934" s="185"/>
      <c r="AC1934" s="87"/>
      <c r="AD1934" s="87"/>
      <c r="AE1934" s="87"/>
      <c r="AF1934" s="87"/>
      <c r="AG1934" s="2"/>
      <c r="AH1934" s="2"/>
    </row>
    <row r="1935" spans="2:34">
      <c r="B1935" s="87"/>
      <c r="C1935" s="185"/>
      <c r="D1935" s="87"/>
      <c r="E1935" s="185"/>
      <c r="AC1935" s="87"/>
      <c r="AD1935" s="87"/>
      <c r="AE1935" s="87"/>
      <c r="AF1935" s="87"/>
      <c r="AG1935" s="2"/>
      <c r="AH1935" s="2"/>
    </row>
    <row r="1936" spans="2:34">
      <c r="B1936" s="87"/>
      <c r="C1936" s="185"/>
      <c r="D1936" s="87"/>
      <c r="E1936" s="185"/>
      <c r="AC1936" s="87"/>
      <c r="AD1936" s="87"/>
      <c r="AE1936" s="87"/>
      <c r="AF1936" s="87"/>
      <c r="AG1936" s="2"/>
      <c r="AH1936" s="2"/>
    </row>
    <row r="1937" spans="2:34">
      <c r="B1937" s="87"/>
      <c r="C1937" s="185"/>
      <c r="D1937" s="87"/>
      <c r="E1937" s="185"/>
      <c r="AC1937" s="87"/>
      <c r="AD1937" s="87"/>
      <c r="AE1937" s="87"/>
      <c r="AF1937" s="87"/>
      <c r="AG1937" s="2"/>
      <c r="AH1937" s="2"/>
    </row>
    <row r="1938" spans="2:34">
      <c r="B1938" s="87"/>
      <c r="C1938" s="185"/>
      <c r="D1938" s="87"/>
      <c r="E1938" s="185"/>
      <c r="AC1938" s="87"/>
      <c r="AD1938" s="87"/>
      <c r="AE1938" s="87"/>
      <c r="AF1938" s="87"/>
      <c r="AG1938" s="2"/>
      <c r="AH1938" s="2"/>
    </row>
    <row r="1939" spans="2:34">
      <c r="B1939" s="87"/>
      <c r="C1939" s="185"/>
      <c r="D1939" s="87"/>
      <c r="E1939" s="185"/>
      <c r="AC1939" s="87"/>
      <c r="AD1939" s="87"/>
      <c r="AE1939" s="87"/>
      <c r="AF1939" s="87"/>
      <c r="AG1939" s="2"/>
      <c r="AH1939" s="2"/>
    </row>
    <row r="1940" spans="2:34">
      <c r="B1940" s="87"/>
      <c r="C1940" s="185"/>
      <c r="D1940" s="87"/>
      <c r="E1940" s="185"/>
      <c r="AC1940" s="87"/>
      <c r="AD1940" s="87"/>
      <c r="AE1940" s="87"/>
      <c r="AF1940" s="87"/>
      <c r="AG1940" s="2"/>
      <c r="AH1940" s="2"/>
    </row>
    <row r="1941" spans="2:34">
      <c r="B1941" s="87"/>
      <c r="C1941" s="185"/>
      <c r="D1941" s="87"/>
      <c r="E1941" s="185"/>
      <c r="AC1941" s="87"/>
      <c r="AD1941" s="87"/>
      <c r="AE1941" s="87"/>
      <c r="AF1941" s="87"/>
      <c r="AG1941" s="2"/>
      <c r="AH1941" s="2"/>
    </row>
    <row r="1942" spans="2:34">
      <c r="B1942" s="87"/>
      <c r="C1942" s="185"/>
      <c r="D1942" s="87"/>
      <c r="E1942" s="185"/>
      <c r="AC1942" s="87"/>
      <c r="AD1942" s="87"/>
      <c r="AE1942" s="87"/>
      <c r="AF1942" s="87"/>
      <c r="AG1942" s="2"/>
      <c r="AH1942" s="2"/>
    </row>
    <row r="1943" spans="2:34">
      <c r="B1943" s="87"/>
      <c r="C1943" s="185"/>
      <c r="D1943" s="87"/>
      <c r="E1943" s="185"/>
      <c r="AC1943" s="87"/>
      <c r="AD1943" s="87"/>
      <c r="AE1943" s="87"/>
      <c r="AF1943" s="87"/>
      <c r="AG1943" s="2"/>
      <c r="AH1943" s="2"/>
    </row>
    <row r="1944" spans="2:34">
      <c r="B1944" s="87"/>
      <c r="C1944" s="185"/>
      <c r="D1944" s="87"/>
      <c r="E1944" s="185"/>
      <c r="AC1944" s="87"/>
      <c r="AD1944" s="87"/>
      <c r="AE1944" s="87"/>
      <c r="AF1944" s="87"/>
      <c r="AG1944" s="2"/>
      <c r="AH1944" s="2"/>
    </row>
    <row r="1945" spans="2:34">
      <c r="B1945" s="87"/>
      <c r="C1945" s="185"/>
      <c r="D1945" s="87"/>
      <c r="E1945" s="185"/>
      <c r="AC1945" s="87"/>
      <c r="AD1945" s="87"/>
      <c r="AE1945" s="87"/>
      <c r="AF1945" s="87"/>
      <c r="AG1945" s="2"/>
      <c r="AH1945" s="2"/>
    </row>
    <row r="1946" spans="2:34">
      <c r="B1946" s="87"/>
      <c r="C1946" s="185"/>
      <c r="D1946" s="87"/>
      <c r="E1946" s="185"/>
      <c r="AC1946" s="87"/>
      <c r="AD1946" s="87"/>
      <c r="AE1946" s="87"/>
      <c r="AF1946" s="87"/>
      <c r="AG1946" s="2"/>
      <c r="AH1946" s="2"/>
    </row>
    <row r="1947" spans="2:34">
      <c r="B1947" s="87"/>
      <c r="C1947" s="185"/>
      <c r="D1947" s="87"/>
      <c r="E1947" s="185"/>
      <c r="AC1947" s="87"/>
      <c r="AD1947" s="87"/>
      <c r="AE1947" s="87"/>
      <c r="AF1947" s="87"/>
      <c r="AG1947" s="2"/>
      <c r="AH1947" s="2"/>
    </row>
    <row r="1948" spans="2:34">
      <c r="B1948" s="87"/>
      <c r="C1948" s="185"/>
      <c r="D1948" s="87"/>
      <c r="E1948" s="185"/>
      <c r="AC1948" s="87"/>
      <c r="AD1948" s="87"/>
      <c r="AE1948" s="87"/>
      <c r="AF1948" s="87"/>
      <c r="AG1948" s="2"/>
      <c r="AH1948" s="2"/>
    </row>
    <row r="1949" spans="2:34">
      <c r="B1949" s="87"/>
      <c r="C1949" s="185"/>
      <c r="D1949" s="87"/>
      <c r="E1949" s="185"/>
      <c r="AC1949" s="87"/>
      <c r="AD1949" s="87"/>
      <c r="AE1949" s="87"/>
      <c r="AF1949" s="87"/>
      <c r="AG1949" s="2"/>
      <c r="AH1949" s="2"/>
    </row>
    <row r="1950" spans="2:34">
      <c r="B1950" s="87"/>
      <c r="C1950" s="185"/>
      <c r="D1950" s="87"/>
      <c r="E1950" s="185"/>
      <c r="AC1950" s="87"/>
      <c r="AD1950" s="87"/>
      <c r="AE1950" s="87"/>
      <c r="AF1950" s="87"/>
      <c r="AG1950" s="2"/>
      <c r="AH1950" s="2"/>
    </row>
    <row r="1951" spans="2:34">
      <c r="B1951" s="87"/>
      <c r="C1951" s="185"/>
      <c r="D1951" s="87"/>
      <c r="E1951" s="185"/>
      <c r="AC1951" s="87"/>
      <c r="AD1951" s="87"/>
      <c r="AE1951" s="87"/>
      <c r="AF1951" s="87"/>
      <c r="AG1951" s="2"/>
      <c r="AH1951" s="2"/>
    </row>
    <row r="1952" spans="2:34">
      <c r="B1952" s="87"/>
      <c r="C1952" s="185"/>
      <c r="D1952" s="87"/>
      <c r="E1952" s="185"/>
      <c r="AC1952" s="87"/>
      <c r="AD1952" s="87"/>
      <c r="AE1952" s="87"/>
      <c r="AF1952" s="87"/>
      <c r="AG1952" s="2"/>
      <c r="AH1952" s="2"/>
    </row>
    <row r="1953" spans="2:34">
      <c r="B1953" s="87"/>
      <c r="C1953" s="185"/>
      <c r="D1953" s="87"/>
      <c r="E1953" s="185"/>
      <c r="AC1953" s="87"/>
      <c r="AD1953" s="87"/>
      <c r="AE1953" s="87"/>
      <c r="AF1953" s="87"/>
      <c r="AG1953" s="2"/>
      <c r="AH1953" s="2"/>
    </row>
    <row r="1954" spans="2:34">
      <c r="B1954" s="87"/>
      <c r="C1954" s="185"/>
      <c r="D1954" s="87"/>
      <c r="E1954" s="185"/>
      <c r="AC1954" s="87"/>
      <c r="AD1954" s="87"/>
      <c r="AE1954" s="87"/>
      <c r="AF1954" s="87"/>
      <c r="AG1954" s="2"/>
      <c r="AH1954" s="2"/>
    </row>
    <row r="1955" spans="2:34">
      <c r="B1955" s="87"/>
      <c r="C1955" s="185"/>
      <c r="D1955" s="87"/>
      <c r="E1955" s="185"/>
      <c r="AC1955" s="87"/>
      <c r="AD1955" s="87"/>
      <c r="AE1955" s="87"/>
      <c r="AF1955" s="87"/>
      <c r="AG1955" s="2"/>
      <c r="AH1955" s="2"/>
    </row>
    <row r="1956" spans="2:34">
      <c r="B1956" s="87"/>
      <c r="C1956" s="185"/>
      <c r="D1956" s="87"/>
      <c r="E1956" s="185"/>
      <c r="AC1956" s="87"/>
      <c r="AD1956" s="87"/>
      <c r="AE1956" s="87"/>
      <c r="AF1956" s="87"/>
      <c r="AG1956" s="2"/>
      <c r="AH1956" s="2"/>
    </row>
    <row r="1957" spans="2:34">
      <c r="B1957" s="87"/>
      <c r="C1957" s="185"/>
      <c r="D1957" s="87"/>
      <c r="E1957" s="185"/>
      <c r="AC1957" s="87"/>
      <c r="AD1957" s="87"/>
      <c r="AE1957" s="87"/>
      <c r="AF1957" s="87"/>
      <c r="AG1957" s="2"/>
      <c r="AH1957" s="2"/>
    </row>
    <row r="1958" spans="2:34">
      <c r="B1958" s="87"/>
      <c r="C1958" s="185"/>
      <c r="D1958" s="87"/>
      <c r="E1958" s="185"/>
      <c r="AC1958" s="87"/>
      <c r="AD1958" s="87"/>
      <c r="AE1958" s="87"/>
      <c r="AF1958" s="87"/>
      <c r="AG1958" s="2"/>
      <c r="AH1958" s="2"/>
    </row>
    <row r="1959" spans="2:34">
      <c r="B1959" s="87"/>
      <c r="C1959" s="185"/>
      <c r="D1959" s="87"/>
      <c r="E1959" s="185"/>
      <c r="AC1959" s="87"/>
      <c r="AD1959" s="87"/>
      <c r="AE1959" s="87"/>
      <c r="AF1959" s="87"/>
      <c r="AG1959" s="2"/>
      <c r="AH1959" s="2"/>
    </row>
    <row r="1960" spans="2:34">
      <c r="B1960" s="87"/>
      <c r="C1960" s="185"/>
      <c r="D1960" s="87"/>
      <c r="E1960" s="185"/>
      <c r="AC1960" s="87"/>
      <c r="AD1960" s="87"/>
      <c r="AE1960" s="87"/>
      <c r="AF1960" s="87"/>
      <c r="AG1960" s="2"/>
      <c r="AH1960" s="2"/>
    </row>
    <row r="1961" spans="2:34">
      <c r="B1961" s="87"/>
      <c r="C1961" s="185"/>
      <c r="D1961" s="87"/>
      <c r="E1961" s="185"/>
      <c r="AC1961" s="87"/>
      <c r="AD1961" s="87"/>
      <c r="AE1961" s="87"/>
      <c r="AF1961" s="87"/>
      <c r="AG1961" s="2"/>
      <c r="AH1961" s="2"/>
    </row>
    <row r="1962" spans="2:34">
      <c r="B1962" s="87"/>
      <c r="C1962" s="185"/>
      <c r="D1962" s="87"/>
      <c r="E1962" s="185"/>
      <c r="AC1962" s="87"/>
      <c r="AD1962" s="87"/>
      <c r="AE1962" s="87"/>
      <c r="AF1962" s="87"/>
      <c r="AG1962" s="2"/>
      <c r="AH1962" s="2"/>
    </row>
    <row r="1963" spans="2:34">
      <c r="B1963" s="87"/>
      <c r="C1963" s="185"/>
      <c r="D1963" s="87"/>
      <c r="E1963" s="185"/>
      <c r="AC1963" s="87"/>
      <c r="AD1963" s="87"/>
      <c r="AE1963" s="87"/>
      <c r="AF1963" s="87"/>
      <c r="AG1963" s="2"/>
      <c r="AH1963" s="2"/>
    </row>
    <row r="1964" spans="2:34">
      <c r="B1964" s="87"/>
      <c r="C1964" s="185"/>
      <c r="D1964" s="87"/>
      <c r="E1964" s="185"/>
      <c r="AC1964" s="87"/>
      <c r="AD1964" s="87"/>
      <c r="AE1964" s="87"/>
      <c r="AF1964" s="87"/>
      <c r="AG1964" s="2"/>
      <c r="AH1964" s="2"/>
    </row>
    <row r="1965" spans="2:34">
      <c r="B1965" s="87"/>
      <c r="C1965" s="185"/>
      <c r="D1965" s="87"/>
      <c r="E1965" s="185"/>
      <c r="AC1965" s="87"/>
      <c r="AD1965" s="87"/>
      <c r="AE1965" s="87"/>
      <c r="AF1965" s="87"/>
      <c r="AG1965" s="2"/>
      <c r="AH1965" s="2"/>
    </row>
    <row r="1966" spans="2:34">
      <c r="B1966" s="87"/>
      <c r="C1966" s="185"/>
      <c r="D1966" s="87"/>
      <c r="E1966" s="185"/>
      <c r="AC1966" s="87"/>
      <c r="AD1966" s="87"/>
      <c r="AE1966" s="87"/>
      <c r="AF1966" s="87"/>
      <c r="AG1966" s="2"/>
      <c r="AH1966" s="2"/>
    </row>
    <row r="1967" spans="2:34">
      <c r="B1967" s="87"/>
      <c r="C1967" s="185"/>
      <c r="D1967" s="87"/>
      <c r="E1967" s="185"/>
      <c r="AC1967" s="87"/>
      <c r="AD1967" s="87"/>
      <c r="AE1967" s="87"/>
      <c r="AF1967" s="87"/>
      <c r="AG1967" s="2"/>
      <c r="AH1967" s="2"/>
    </row>
    <row r="1968" spans="2:34">
      <c r="B1968" s="87"/>
      <c r="C1968" s="185"/>
      <c r="D1968" s="87"/>
      <c r="E1968" s="185"/>
      <c r="AC1968" s="87"/>
      <c r="AD1968" s="87"/>
      <c r="AE1968" s="87"/>
      <c r="AF1968" s="87"/>
      <c r="AG1968" s="2"/>
      <c r="AH1968" s="2"/>
    </row>
    <row r="1969" spans="2:34">
      <c r="B1969" s="87"/>
      <c r="C1969" s="185"/>
      <c r="D1969" s="87"/>
      <c r="E1969" s="185"/>
      <c r="AC1969" s="87"/>
      <c r="AD1969" s="87"/>
      <c r="AE1969" s="87"/>
      <c r="AF1969" s="87"/>
      <c r="AG1969" s="2"/>
      <c r="AH1969" s="2"/>
    </row>
    <row r="1970" spans="2:34">
      <c r="B1970" s="87"/>
      <c r="C1970" s="185"/>
      <c r="D1970" s="87"/>
      <c r="E1970" s="185"/>
      <c r="AC1970" s="87"/>
      <c r="AD1970" s="87"/>
      <c r="AE1970" s="87"/>
      <c r="AF1970" s="87"/>
      <c r="AG1970" s="2"/>
      <c r="AH1970" s="2"/>
    </row>
    <row r="1971" spans="2:34">
      <c r="B1971" s="87"/>
      <c r="C1971" s="185"/>
      <c r="D1971" s="87"/>
      <c r="E1971" s="185"/>
      <c r="AC1971" s="87"/>
      <c r="AD1971" s="87"/>
      <c r="AE1971" s="87"/>
      <c r="AF1971" s="87"/>
      <c r="AG1971" s="2"/>
      <c r="AH1971" s="2"/>
    </row>
    <row r="1972" spans="2:34">
      <c r="B1972" s="87"/>
      <c r="C1972" s="185"/>
      <c r="D1972" s="87"/>
      <c r="E1972" s="185"/>
      <c r="AC1972" s="87"/>
      <c r="AD1972" s="87"/>
      <c r="AE1972" s="87"/>
      <c r="AF1972" s="87"/>
      <c r="AG1972" s="2"/>
      <c r="AH1972" s="2"/>
    </row>
    <row r="1973" spans="2:34">
      <c r="B1973" s="87"/>
      <c r="C1973" s="185"/>
      <c r="D1973" s="87"/>
      <c r="E1973" s="185"/>
      <c r="AC1973" s="87"/>
      <c r="AD1973" s="87"/>
      <c r="AE1973" s="87"/>
      <c r="AF1973" s="87"/>
      <c r="AG1973" s="2"/>
      <c r="AH1973" s="2"/>
    </row>
    <row r="1974" spans="2:34">
      <c r="B1974" s="87"/>
      <c r="C1974" s="185"/>
      <c r="D1974" s="87"/>
      <c r="E1974" s="185"/>
      <c r="AC1974" s="87"/>
      <c r="AD1974" s="87"/>
      <c r="AE1974" s="87"/>
      <c r="AF1974" s="87"/>
      <c r="AG1974" s="2"/>
      <c r="AH1974" s="2"/>
    </row>
    <row r="1975" spans="2:34">
      <c r="B1975" s="87"/>
      <c r="C1975" s="185"/>
      <c r="D1975" s="87"/>
      <c r="E1975" s="185"/>
      <c r="AC1975" s="87"/>
      <c r="AD1975" s="87"/>
      <c r="AE1975" s="87"/>
      <c r="AF1975" s="87"/>
      <c r="AG1975" s="2"/>
      <c r="AH1975" s="2"/>
    </row>
    <row r="1976" spans="2:34">
      <c r="B1976" s="87"/>
      <c r="C1976" s="185"/>
      <c r="D1976" s="87"/>
      <c r="E1976" s="185"/>
      <c r="AC1976" s="87"/>
      <c r="AD1976" s="87"/>
      <c r="AE1976" s="87"/>
      <c r="AF1976" s="87"/>
      <c r="AG1976" s="2"/>
      <c r="AH1976" s="2"/>
    </row>
    <row r="1977" spans="2:34">
      <c r="B1977" s="87"/>
      <c r="C1977" s="185"/>
      <c r="D1977" s="87"/>
      <c r="E1977" s="185"/>
      <c r="AC1977" s="87"/>
      <c r="AD1977" s="87"/>
      <c r="AE1977" s="87"/>
      <c r="AF1977" s="87"/>
      <c r="AG1977" s="2"/>
      <c r="AH1977" s="2"/>
    </row>
    <row r="1978" spans="2:34">
      <c r="B1978" s="87"/>
      <c r="C1978" s="185"/>
      <c r="D1978" s="87"/>
      <c r="E1978" s="185"/>
      <c r="AC1978" s="87"/>
      <c r="AD1978" s="87"/>
      <c r="AE1978" s="87"/>
      <c r="AF1978" s="87"/>
      <c r="AG1978" s="2"/>
      <c r="AH1978" s="2"/>
    </row>
    <row r="1979" spans="2:34">
      <c r="B1979" s="87"/>
      <c r="C1979" s="185"/>
      <c r="D1979" s="87"/>
      <c r="E1979" s="185"/>
      <c r="AC1979" s="87"/>
      <c r="AD1979" s="87"/>
      <c r="AE1979" s="87"/>
      <c r="AF1979" s="87"/>
      <c r="AG1979" s="2"/>
      <c r="AH1979" s="2"/>
    </row>
    <row r="1980" spans="2:34">
      <c r="B1980" s="87"/>
      <c r="C1980" s="185"/>
      <c r="D1980" s="87"/>
      <c r="E1980" s="185"/>
      <c r="AC1980" s="87"/>
      <c r="AD1980" s="87"/>
      <c r="AE1980" s="87"/>
      <c r="AF1980" s="87"/>
      <c r="AG1980" s="2"/>
      <c r="AH1980" s="2"/>
    </row>
    <row r="1981" spans="2:34">
      <c r="B1981" s="87"/>
      <c r="C1981" s="185"/>
      <c r="D1981" s="87"/>
      <c r="E1981" s="185"/>
      <c r="AC1981" s="87"/>
      <c r="AD1981" s="87"/>
      <c r="AE1981" s="87"/>
      <c r="AF1981" s="87"/>
      <c r="AG1981" s="2"/>
      <c r="AH1981" s="2"/>
    </row>
    <row r="1982" spans="2:34">
      <c r="B1982" s="87"/>
      <c r="C1982" s="185"/>
      <c r="D1982" s="87"/>
      <c r="E1982" s="185"/>
      <c r="AC1982" s="87"/>
      <c r="AD1982" s="87"/>
      <c r="AE1982" s="87"/>
      <c r="AF1982" s="87"/>
      <c r="AG1982" s="2"/>
      <c r="AH1982" s="2"/>
    </row>
    <row r="1983" spans="2:34">
      <c r="B1983" s="87"/>
      <c r="C1983" s="185"/>
      <c r="D1983" s="87"/>
      <c r="E1983" s="185"/>
      <c r="AC1983" s="87"/>
      <c r="AD1983" s="87"/>
      <c r="AE1983" s="87"/>
      <c r="AF1983" s="87"/>
      <c r="AG1983" s="2"/>
      <c r="AH1983" s="2"/>
    </row>
    <row r="1984" spans="2:34">
      <c r="B1984" s="87"/>
      <c r="C1984" s="185"/>
      <c r="D1984" s="87"/>
      <c r="E1984" s="185"/>
      <c r="AC1984" s="87"/>
      <c r="AD1984" s="87"/>
      <c r="AE1984" s="87"/>
      <c r="AF1984" s="87"/>
      <c r="AG1984" s="2"/>
      <c r="AH1984" s="2"/>
    </row>
    <row r="1985" spans="2:34">
      <c r="B1985" s="87"/>
      <c r="C1985" s="185"/>
      <c r="D1985" s="87"/>
      <c r="E1985" s="185"/>
      <c r="AC1985" s="87"/>
      <c r="AD1985" s="87"/>
      <c r="AE1985" s="87"/>
      <c r="AF1985" s="87"/>
      <c r="AG1985" s="2"/>
      <c r="AH1985" s="2"/>
    </row>
    <row r="1986" spans="2:34">
      <c r="B1986" s="87"/>
      <c r="C1986" s="185"/>
      <c r="D1986" s="87"/>
      <c r="E1986" s="185"/>
      <c r="AC1986" s="87"/>
      <c r="AD1986" s="87"/>
      <c r="AE1986" s="87"/>
      <c r="AF1986" s="87"/>
      <c r="AG1986" s="2"/>
      <c r="AH1986" s="2"/>
    </row>
    <row r="1987" spans="2:34">
      <c r="B1987" s="87"/>
      <c r="C1987" s="185"/>
      <c r="D1987" s="87"/>
      <c r="E1987" s="185"/>
      <c r="AC1987" s="87"/>
      <c r="AD1987" s="87"/>
      <c r="AE1987" s="87"/>
      <c r="AF1987" s="87"/>
      <c r="AG1987" s="2"/>
      <c r="AH1987" s="2"/>
    </row>
    <row r="1988" spans="2:34">
      <c r="B1988" s="87"/>
      <c r="C1988" s="185"/>
      <c r="D1988" s="87"/>
      <c r="E1988" s="185"/>
      <c r="AC1988" s="87"/>
      <c r="AD1988" s="87"/>
      <c r="AE1988" s="87"/>
      <c r="AF1988" s="87"/>
      <c r="AG1988" s="2"/>
      <c r="AH1988" s="2"/>
    </row>
    <row r="1989" spans="2:34">
      <c r="B1989" s="87"/>
      <c r="C1989" s="185"/>
      <c r="D1989" s="87"/>
      <c r="E1989" s="185"/>
      <c r="AC1989" s="87"/>
      <c r="AD1989" s="87"/>
      <c r="AE1989" s="87"/>
      <c r="AF1989" s="87"/>
      <c r="AG1989" s="2"/>
      <c r="AH1989" s="2"/>
    </row>
    <row r="1990" spans="2:34">
      <c r="B1990" s="87"/>
      <c r="C1990" s="185"/>
      <c r="D1990" s="87"/>
      <c r="E1990" s="185"/>
      <c r="AC1990" s="87"/>
      <c r="AD1990" s="87"/>
      <c r="AE1990" s="87"/>
      <c r="AF1990" s="87"/>
      <c r="AG1990" s="2"/>
      <c r="AH1990" s="2"/>
    </row>
    <row r="1991" spans="2:34">
      <c r="B1991" s="87"/>
      <c r="C1991" s="185"/>
      <c r="D1991" s="87"/>
      <c r="E1991" s="185"/>
      <c r="AC1991" s="87"/>
      <c r="AD1991" s="87"/>
      <c r="AE1991" s="87"/>
      <c r="AF1991" s="87"/>
      <c r="AG1991" s="2"/>
      <c r="AH1991" s="2"/>
    </row>
    <row r="1992" spans="2:34">
      <c r="B1992" s="87"/>
      <c r="C1992" s="185"/>
      <c r="D1992" s="87"/>
      <c r="E1992" s="185"/>
      <c r="AC1992" s="87"/>
      <c r="AD1992" s="87"/>
      <c r="AE1992" s="87"/>
      <c r="AF1992" s="87"/>
      <c r="AG1992" s="2"/>
      <c r="AH1992" s="2"/>
    </row>
    <row r="1993" spans="2:34">
      <c r="B1993" s="87"/>
      <c r="C1993" s="185"/>
      <c r="D1993" s="87"/>
      <c r="E1993" s="185"/>
      <c r="AC1993" s="87"/>
      <c r="AD1993" s="87"/>
      <c r="AE1993" s="87"/>
      <c r="AF1993" s="87"/>
      <c r="AG1993" s="2"/>
      <c r="AH1993" s="2"/>
    </row>
    <row r="1994" spans="2:34">
      <c r="B1994" s="87"/>
      <c r="C1994" s="185"/>
      <c r="D1994" s="87"/>
      <c r="E1994" s="185"/>
      <c r="AC1994" s="87"/>
      <c r="AD1994" s="87"/>
      <c r="AE1994" s="87"/>
      <c r="AF1994" s="87"/>
      <c r="AG1994" s="2"/>
      <c r="AH1994" s="2"/>
    </row>
    <row r="1995" spans="2:34">
      <c r="B1995" s="87"/>
      <c r="C1995" s="185"/>
      <c r="D1995" s="87"/>
      <c r="E1995" s="185"/>
      <c r="AC1995" s="87"/>
      <c r="AD1995" s="87"/>
      <c r="AE1995" s="87"/>
      <c r="AF1995" s="87"/>
      <c r="AG1995" s="2"/>
      <c r="AH1995" s="2"/>
    </row>
    <row r="1996" spans="2:34">
      <c r="B1996" s="87"/>
      <c r="C1996" s="185"/>
      <c r="D1996" s="87"/>
      <c r="E1996" s="185"/>
      <c r="AC1996" s="87"/>
      <c r="AD1996" s="87"/>
      <c r="AE1996" s="87"/>
      <c r="AF1996" s="87"/>
      <c r="AG1996" s="2"/>
      <c r="AH1996" s="2"/>
    </row>
    <row r="1997" spans="2:34">
      <c r="B1997" s="87"/>
      <c r="C1997" s="185"/>
      <c r="D1997" s="87"/>
      <c r="E1997" s="185"/>
      <c r="AC1997" s="87"/>
      <c r="AD1997" s="87"/>
      <c r="AE1997" s="87"/>
      <c r="AF1997" s="87"/>
      <c r="AG1997" s="2"/>
      <c r="AH1997" s="2"/>
    </row>
    <row r="1998" spans="2:34">
      <c r="B1998" s="87"/>
      <c r="C1998" s="185"/>
      <c r="D1998" s="87"/>
      <c r="E1998" s="185"/>
      <c r="AC1998" s="87"/>
      <c r="AD1998" s="87"/>
      <c r="AE1998" s="87"/>
      <c r="AF1998" s="87"/>
      <c r="AG1998" s="2"/>
      <c r="AH1998" s="2"/>
    </row>
    <row r="1999" spans="2:34">
      <c r="B1999" s="87"/>
      <c r="C1999" s="185"/>
      <c r="D1999" s="87"/>
      <c r="E1999" s="185"/>
      <c r="AC1999" s="87"/>
      <c r="AD1999" s="87"/>
      <c r="AE1999" s="87"/>
      <c r="AF1999" s="87"/>
      <c r="AG1999" s="2"/>
      <c r="AH1999" s="2"/>
    </row>
    <row r="2000" spans="2:34">
      <c r="B2000" s="87"/>
      <c r="C2000" s="185"/>
      <c r="D2000" s="87"/>
      <c r="E2000" s="185"/>
      <c r="AC2000" s="87"/>
      <c r="AD2000" s="87"/>
      <c r="AE2000" s="87"/>
      <c r="AF2000" s="87"/>
      <c r="AG2000" s="2"/>
      <c r="AH2000" s="2"/>
    </row>
    <row r="2001" spans="2:34">
      <c r="B2001" s="87"/>
      <c r="C2001" s="185"/>
      <c r="D2001" s="87"/>
      <c r="E2001" s="185"/>
      <c r="AC2001" s="87"/>
      <c r="AD2001" s="87"/>
      <c r="AE2001" s="87"/>
      <c r="AF2001" s="87"/>
      <c r="AG2001" s="2"/>
      <c r="AH2001" s="2"/>
    </row>
    <row r="2002" spans="2:34">
      <c r="B2002" s="87"/>
      <c r="C2002" s="185"/>
      <c r="D2002" s="87"/>
      <c r="E2002" s="185"/>
      <c r="AC2002" s="87"/>
      <c r="AD2002" s="87"/>
      <c r="AE2002" s="87"/>
      <c r="AF2002" s="87"/>
      <c r="AG2002" s="2"/>
      <c r="AH2002" s="2"/>
    </row>
    <row r="2003" spans="2:34">
      <c r="B2003" s="87"/>
      <c r="C2003" s="185"/>
      <c r="D2003" s="87"/>
      <c r="E2003" s="185"/>
      <c r="AC2003" s="87"/>
      <c r="AD2003" s="87"/>
      <c r="AE2003" s="87"/>
      <c r="AF2003" s="87"/>
      <c r="AG2003" s="2"/>
      <c r="AH2003" s="2"/>
    </row>
    <row r="2004" spans="2:34">
      <c r="B2004" s="87"/>
      <c r="C2004" s="185"/>
      <c r="D2004" s="87"/>
      <c r="E2004" s="185"/>
      <c r="AC2004" s="87"/>
      <c r="AD2004" s="87"/>
      <c r="AE2004" s="87"/>
      <c r="AF2004" s="87"/>
      <c r="AG2004" s="2"/>
      <c r="AH2004" s="2"/>
    </row>
    <row r="2005" spans="2:34">
      <c r="B2005" s="87"/>
      <c r="C2005" s="185"/>
      <c r="D2005" s="87"/>
      <c r="E2005" s="185"/>
      <c r="AC2005" s="87"/>
      <c r="AD2005" s="87"/>
      <c r="AE2005" s="87"/>
      <c r="AF2005" s="87"/>
      <c r="AG2005" s="2"/>
      <c r="AH2005" s="2"/>
    </row>
    <row r="2006" spans="2:34">
      <c r="B2006" s="87"/>
      <c r="C2006" s="185"/>
      <c r="D2006" s="87"/>
      <c r="E2006" s="185"/>
      <c r="AC2006" s="87"/>
      <c r="AD2006" s="87"/>
      <c r="AE2006" s="87"/>
      <c r="AF2006" s="87"/>
      <c r="AG2006" s="2"/>
      <c r="AH2006" s="2"/>
    </row>
    <row r="2007" spans="2:34">
      <c r="B2007" s="87"/>
      <c r="C2007" s="185"/>
      <c r="D2007" s="87"/>
      <c r="E2007" s="185"/>
      <c r="AC2007" s="87"/>
      <c r="AD2007" s="87"/>
      <c r="AE2007" s="87"/>
      <c r="AF2007" s="87"/>
      <c r="AG2007" s="2"/>
      <c r="AH2007" s="2"/>
    </row>
    <row r="2008" spans="2:34">
      <c r="B2008" s="87"/>
      <c r="C2008" s="185"/>
      <c r="D2008" s="87"/>
      <c r="E2008" s="185"/>
      <c r="AC2008" s="87"/>
      <c r="AD2008" s="87"/>
      <c r="AE2008" s="87"/>
      <c r="AF2008" s="87"/>
      <c r="AG2008" s="2"/>
      <c r="AH2008" s="2"/>
    </row>
    <row r="2009" spans="2:34">
      <c r="B2009" s="87"/>
      <c r="C2009" s="185"/>
      <c r="D2009" s="87"/>
      <c r="E2009" s="185"/>
      <c r="AC2009" s="87"/>
      <c r="AD2009" s="87"/>
      <c r="AE2009" s="87"/>
      <c r="AF2009" s="87"/>
      <c r="AG2009" s="2"/>
      <c r="AH2009" s="2"/>
    </row>
    <row r="2010" spans="2:34">
      <c r="B2010" s="87"/>
      <c r="C2010" s="185"/>
      <c r="D2010" s="87"/>
      <c r="E2010" s="185"/>
      <c r="AC2010" s="87"/>
      <c r="AD2010" s="87"/>
      <c r="AE2010" s="87"/>
      <c r="AF2010" s="87"/>
      <c r="AG2010" s="2"/>
      <c r="AH2010" s="2"/>
    </row>
    <row r="2011" spans="2:34">
      <c r="B2011" s="87"/>
      <c r="C2011" s="185"/>
      <c r="D2011" s="87"/>
      <c r="E2011" s="185"/>
      <c r="AC2011" s="87"/>
      <c r="AD2011" s="87"/>
      <c r="AE2011" s="87"/>
      <c r="AF2011" s="87"/>
      <c r="AG2011" s="2"/>
      <c r="AH2011" s="2"/>
    </row>
    <row r="2012" spans="2:34">
      <c r="B2012" s="87"/>
      <c r="C2012" s="185"/>
      <c r="D2012" s="87"/>
      <c r="E2012" s="185"/>
      <c r="AC2012" s="87"/>
      <c r="AD2012" s="87"/>
      <c r="AE2012" s="87"/>
      <c r="AF2012" s="87"/>
      <c r="AG2012" s="2"/>
      <c r="AH2012" s="2"/>
    </row>
    <row r="2013" spans="2:34">
      <c r="B2013" s="87"/>
      <c r="C2013" s="185"/>
      <c r="D2013" s="87"/>
      <c r="E2013" s="185"/>
      <c r="AC2013" s="87"/>
      <c r="AD2013" s="87"/>
      <c r="AE2013" s="87"/>
      <c r="AF2013" s="87"/>
      <c r="AG2013" s="2"/>
      <c r="AH2013" s="2"/>
    </row>
    <row r="2014" spans="2:34">
      <c r="B2014" s="87"/>
      <c r="C2014" s="185"/>
      <c r="D2014" s="87"/>
      <c r="E2014" s="185"/>
      <c r="AC2014" s="87"/>
      <c r="AD2014" s="87"/>
      <c r="AE2014" s="87"/>
      <c r="AF2014" s="87"/>
      <c r="AG2014" s="2"/>
      <c r="AH2014" s="2"/>
    </row>
    <row r="2015" spans="2:34">
      <c r="B2015" s="87"/>
      <c r="C2015" s="185"/>
      <c r="D2015" s="87"/>
      <c r="E2015" s="185"/>
      <c r="AC2015" s="87"/>
      <c r="AD2015" s="87"/>
      <c r="AE2015" s="87"/>
      <c r="AF2015" s="87"/>
      <c r="AG2015" s="2"/>
      <c r="AH2015" s="2"/>
    </row>
    <row r="2016" spans="2:34">
      <c r="B2016" s="87"/>
      <c r="C2016" s="185"/>
      <c r="D2016" s="87"/>
      <c r="E2016" s="185"/>
      <c r="AC2016" s="87"/>
      <c r="AD2016" s="87"/>
      <c r="AE2016" s="87"/>
      <c r="AF2016" s="87"/>
      <c r="AG2016" s="2"/>
      <c r="AH2016" s="2"/>
    </row>
    <row r="2017" spans="2:34">
      <c r="B2017" s="87"/>
      <c r="C2017" s="185"/>
      <c r="D2017" s="87"/>
      <c r="E2017" s="185"/>
      <c r="AC2017" s="87"/>
      <c r="AD2017" s="87"/>
      <c r="AE2017" s="87"/>
      <c r="AF2017" s="87"/>
      <c r="AG2017" s="2"/>
      <c r="AH2017" s="2"/>
    </row>
    <row r="2018" spans="2:34">
      <c r="B2018" s="87"/>
      <c r="C2018" s="185"/>
      <c r="D2018" s="87"/>
      <c r="E2018" s="185"/>
      <c r="AC2018" s="87"/>
      <c r="AD2018" s="87"/>
      <c r="AE2018" s="87"/>
      <c r="AF2018" s="87"/>
      <c r="AG2018" s="2"/>
      <c r="AH2018" s="2"/>
    </row>
    <row r="2019" spans="2:34">
      <c r="B2019" s="87"/>
      <c r="C2019" s="185"/>
      <c r="D2019" s="87"/>
      <c r="E2019" s="185"/>
      <c r="AC2019" s="87"/>
      <c r="AD2019" s="87"/>
      <c r="AE2019" s="87"/>
      <c r="AF2019" s="87"/>
      <c r="AG2019" s="2"/>
      <c r="AH2019" s="2"/>
    </row>
    <row r="2020" spans="2:34">
      <c r="B2020" s="87"/>
      <c r="C2020" s="185"/>
      <c r="D2020" s="87"/>
      <c r="E2020" s="185"/>
      <c r="AC2020" s="87"/>
      <c r="AD2020" s="87"/>
      <c r="AE2020" s="87"/>
      <c r="AF2020" s="87"/>
      <c r="AG2020" s="2"/>
      <c r="AH2020" s="2"/>
    </row>
    <row r="2021" spans="2:34">
      <c r="B2021" s="87"/>
      <c r="C2021" s="185"/>
      <c r="D2021" s="87"/>
      <c r="E2021" s="185"/>
      <c r="AC2021" s="87"/>
      <c r="AD2021" s="87"/>
      <c r="AE2021" s="87"/>
      <c r="AF2021" s="87"/>
      <c r="AG2021" s="2"/>
      <c r="AH2021" s="2"/>
    </row>
    <row r="2022" spans="2:34">
      <c r="B2022" s="87"/>
      <c r="C2022" s="185"/>
      <c r="D2022" s="87"/>
      <c r="E2022" s="185"/>
      <c r="AC2022" s="87"/>
      <c r="AD2022" s="87"/>
      <c r="AE2022" s="87"/>
      <c r="AF2022" s="87"/>
      <c r="AG2022" s="2"/>
      <c r="AH2022" s="2"/>
    </row>
    <row r="2023" spans="2:34">
      <c r="B2023" s="87"/>
      <c r="C2023" s="185"/>
      <c r="D2023" s="87"/>
      <c r="E2023" s="185"/>
      <c r="AC2023" s="87"/>
      <c r="AD2023" s="87"/>
      <c r="AE2023" s="87"/>
      <c r="AF2023" s="87"/>
      <c r="AG2023" s="2"/>
      <c r="AH2023" s="2"/>
    </row>
    <row r="2024" spans="2:34">
      <c r="B2024" s="87"/>
      <c r="C2024" s="185"/>
      <c r="D2024" s="87"/>
      <c r="E2024" s="185"/>
      <c r="AC2024" s="87"/>
      <c r="AD2024" s="87"/>
      <c r="AE2024" s="87"/>
      <c r="AF2024" s="87"/>
      <c r="AG2024" s="2"/>
      <c r="AH2024" s="2"/>
    </row>
    <row r="2025" spans="2:34">
      <c r="B2025" s="87"/>
      <c r="C2025" s="185"/>
      <c r="D2025" s="87"/>
      <c r="E2025" s="185"/>
      <c r="AC2025" s="87"/>
      <c r="AD2025" s="87"/>
      <c r="AE2025" s="87"/>
      <c r="AF2025" s="87"/>
      <c r="AG2025" s="2"/>
      <c r="AH2025" s="2"/>
    </row>
    <row r="2026" spans="2:34">
      <c r="B2026" s="87"/>
      <c r="C2026" s="185"/>
      <c r="D2026" s="87"/>
      <c r="E2026" s="185"/>
      <c r="AC2026" s="87"/>
      <c r="AD2026" s="87"/>
      <c r="AE2026" s="87"/>
      <c r="AF2026" s="87"/>
      <c r="AG2026" s="2"/>
      <c r="AH2026" s="2"/>
    </row>
    <row r="2027" spans="2:34">
      <c r="B2027" s="87"/>
      <c r="C2027" s="185"/>
      <c r="D2027" s="87"/>
      <c r="E2027" s="185"/>
      <c r="AC2027" s="87"/>
      <c r="AD2027" s="87"/>
      <c r="AE2027" s="87"/>
      <c r="AF2027" s="87"/>
      <c r="AG2027" s="2"/>
      <c r="AH2027" s="2"/>
    </row>
    <row r="2028" spans="2:34">
      <c r="B2028" s="87"/>
      <c r="C2028" s="185"/>
      <c r="D2028" s="87"/>
      <c r="E2028" s="185"/>
      <c r="AC2028" s="87"/>
      <c r="AD2028" s="87"/>
      <c r="AE2028" s="87"/>
      <c r="AF2028" s="87"/>
      <c r="AG2028" s="2"/>
      <c r="AH2028" s="2"/>
    </row>
    <row r="2029" spans="2:34">
      <c r="B2029" s="87"/>
      <c r="C2029" s="185"/>
      <c r="D2029" s="87"/>
      <c r="E2029" s="185"/>
      <c r="AC2029" s="87"/>
      <c r="AD2029" s="87"/>
      <c r="AE2029" s="87"/>
      <c r="AF2029" s="87"/>
      <c r="AG2029" s="2"/>
      <c r="AH2029" s="2"/>
    </row>
    <row r="2030" spans="2:34">
      <c r="B2030" s="87"/>
      <c r="C2030" s="185"/>
      <c r="D2030" s="87"/>
      <c r="E2030" s="185"/>
      <c r="AC2030" s="87"/>
      <c r="AD2030" s="87"/>
      <c r="AE2030" s="87"/>
      <c r="AF2030" s="87"/>
      <c r="AG2030" s="2"/>
      <c r="AH2030" s="2"/>
    </row>
    <row r="2031" spans="2:34">
      <c r="B2031" s="87"/>
      <c r="C2031" s="185"/>
      <c r="D2031" s="87"/>
      <c r="E2031" s="185"/>
      <c r="AC2031" s="87"/>
      <c r="AD2031" s="87"/>
      <c r="AE2031" s="87"/>
      <c r="AF2031" s="87"/>
      <c r="AG2031" s="2"/>
      <c r="AH2031" s="2"/>
    </row>
    <row r="2032" spans="2:34">
      <c r="B2032" s="87"/>
      <c r="C2032" s="185"/>
      <c r="D2032" s="87"/>
      <c r="E2032" s="185"/>
      <c r="AC2032" s="87"/>
      <c r="AD2032" s="87"/>
      <c r="AE2032" s="87"/>
      <c r="AF2032" s="87"/>
      <c r="AG2032" s="2"/>
      <c r="AH2032" s="2"/>
    </row>
    <row r="2033" spans="2:34">
      <c r="B2033" s="87"/>
      <c r="C2033" s="185"/>
      <c r="D2033" s="87"/>
      <c r="E2033" s="185"/>
      <c r="AC2033" s="87"/>
      <c r="AD2033" s="87"/>
      <c r="AE2033" s="87"/>
      <c r="AF2033" s="87"/>
      <c r="AG2033" s="2"/>
      <c r="AH2033" s="2"/>
    </row>
    <row r="2034" spans="2:34">
      <c r="B2034" s="87"/>
      <c r="C2034" s="185"/>
      <c r="D2034" s="87"/>
      <c r="E2034" s="185"/>
      <c r="AC2034" s="87"/>
      <c r="AD2034" s="87"/>
      <c r="AE2034" s="87"/>
      <c r="AF2034" s="87"/>
      <c r="AG2034" s="2"/>
      <c r="AH2034" s="2"/>
    </row>
    <row r="2035" spans="2:34">
      <c r="B2035" s="87"/>
      <c r="C2035" s="185"/>
      <c r="D2035" s="87"/>
      <c r="E2035" s="185"/>
      <c r="AC2035" s="87"/>
      <c r="AD2035" s="87"/>
      <c r="AE2035" s="87"/>
      <c r="AF2035" s="87"/>
      <c r="AG2035" s="2"/>
      <c r="AH2035" s="2"/>
    </row>
    <row r="2036" spans="2:34">
      <c r="B2036" s="87"/>
      <c r="C2036" s="185"/>
      <c r="D2036" s="87"/>
      <c r="E2036" s="185"/>
      <c r="AC2036" s="87"/>
      <c r="AD2036" s="87"/>
      <c r="AE2036" s="87"/>
      <c r="AF2036" s="87"/>
      <c r="AG2036" s="2"/>
      <c r="AH2036" s="2"/>
    </row>
    <row r="2037" spans="2:34">
      <c r="B2037" s="87"/>
      <c r="C2037" s="185"/>
      <c r="D2037" s="87"/>
      <c r="E2037" s="185"/>
      <c r="AC2037" s="87"/>
      <c r="AD2037" s="87"/>
      <c r="AE2037" s="87"/>
      <c r="AF2037" s="87"/>
      <c r="AG2037" s="2"/>
      <c r="AH2037" s="2"/>
    </row>
    <row r="2038" spans="2:34">
      <c r="B2038" s="87"/>
      <c r="C2038" s="185"/>
      <c r="D2038" s="87"/>
      <c r="E2038" s="185"/>
      <c r="AC2038" s="87"/>
      <c r="AD2038" s="87"/>
      <c r="AE2038" s="87"/>
      <c r="AF2038" s="87"/>
      <c r="AG2038" s="2"/>
      <c r="AH2038" s="2"/>
    </row>
    <row r="2039" spans="2:34">
      <c r="B2039" s="87"/>
      <c r="C2039" s="185"/>
      <c r="D2039" s="87"/>
      <c r="E2039" s="185"/>
      <c r="AC2039" s="87"/>
      <c r="AD2039" s="87"/>
      <c r="AE2039" s="87"/>
      <c r="AF2039" s="87"/>
      <c r="AG2039" s="2"/>
      <c r="AH2039" s="2"/>
    </row>
    <row r="2040" spans="2:34">
      <c r="B2040" s="87"/>
      <c r="C2040" s="185"/>
      <c r="D2040" s="87"/>
      <c r="E2040" s="185"/>
      <c r="AC2040" s="87"/>
      <c r="AD2040" s="87"/>
      <c r="AE2040" s="87"/>
      <c r="AF2040" s="87"/>
      <c r="AG2040" s="2"/>
      <c r="AH2040" s="2"/>
    </row>
    <row r="2041" spans="2:34">
      <c r="B2041" s="87"/>
      <c r="C2041" s="185"/>
      <c r="D2041" s="87"/>
      <c r="E2041" s="185"/>
      <c r="AC2041" s="87"/>
      <c r="AD2041" s="87"/>
      <c r="AE2041" s="87"/>
      <c r="AF2041" s="87"/>
      <c r="AG2041" s="2"/>
      <c r="AH2041" s="2"/>
    </row>
    <row r="2042" spans="2:34">
      <c r="B2042" s="87"/>
      <c r="C2042" s="185"/>
      <c r="D2042" s="87"/>
      <c r="E2042" s="185"/>
      <c r="AC2042" s="87"/>
      <c r="AD2042" s="87"/>
      <c r="AE2042" s="87"/>
      <c r="AF2042" s="87"/>
      <c r="AG2042" s="2"/>
      <c r="AH2042" s="2"/>
    </row>
    <row r="2043" spans="2:34">
      <c r="B2043" s="87"/>
      <c r="C2043" s="185"/>
      <c r="D2043" s="87"/>
      <c r="E2043" s="185"/>
      <c r="AC2043" s="87"/>
      <c r="AD2043" s="87"/>
      <c r="AE2043" s="87"/>
      <c r="AF2043" s="87"/>
      <c r="AG2043" s="2"/>
      <c r="AH2043" s="2"/>
    </row>
    <row r="2044" spans="2:34">
      <c r="B2044" s="87"/>
      <c r="C2044" s="185"/>
      <c r="D2044" s="87"/>
      <c r="E2044" s="185"/>
      <c r="AC2044" s="87"/>
      <c r="AD2044" s="87"/>
      <c r="AE2044" s="87"/>
      <c r="AF2044" s="87"/>
      <c r="AG2044" s="2"/>
      <c r="AH2044" s="2"/>
    </row>
    <row r="2045" spans="2:34">
      <c r="B2045" s="87"/>
      <c r="C2045" s="185"/>
      <c r="D2045" s="87"/>
      <c r="E2045" s="185"/>
      <c r="AC2045" s="87"/>
      <c r="AD2045" s="87"/>
      <c r="AE2045" s="87"/>
      <c r="AF2045" s="87"/>
      <c r="AG2045" s="2"/>
      <c r="AH2045" s="2"/>
    </row>
    <row r="2046" spans="2:34">
      <c r="B2046" s="87"/>
      <c r="C2046" s="185"/>
      <c r="D2046" s="87"/>
      <c r="E2046" s="185"/>
      <c r="AC2046" s="87"/>
      <c r="AD2046" s="87"/>
      <c r="AE2046" s="87"/>
      <c r="AF2046" s="87"/>
      <c r="AG2046" s="2"/>
      <c r="AH2046" s="2"/>
    </row>
    <row r="2047" spans="2:34">
      <c r="B2047" s="87"/>
      <c r="C2047" s="185"/>
      <c r="D2047" s="87"/>
      <c r="E2047" s="185"/>
      <c r="AC2047" s="87"/>
      <c r="AD2047" s="87"/>
      <c r="AE2047" s="87"/>
      <c r="AF2047" s="87"/>
      <c r="AG2047" s="2"/>
      <c r="AH2047" s="2"/>
    </row>
    <row r="2048" spans="2:34">
      <c r="B2048" s="87"/>
      <c r="C2048" s="185"/>
      <c r="D2048" s="87"/>
      <c r="E2048" s="185"/>
      <c r="AC2048" s="87"/>
      <c r="AD2048" s="87"/>
      <c r="AE2048" s="87"/>
      <c r="AF2048" s="87"/>
      <c r="AG2048" s="2"/>
      <c r="AH2048" s="2"/>
    </row>
    <row r="2049" spans="2:34">
      <c r="B2049" s="87"/>
      <c r="C2049" s="185"/>
      <c r="D2049" s="87"/>
      <c r="E2049" s="185"/>
      <c r="AC2049" s="87"/>
      <c r="AD2049" s="87"/>
      <c r="AE2049" s="87"/>
      <c r="AF2049" s="87"/>
      <c r="AG2049" s="2"/>
      <c r="AH2049" s="2"/>
    </row>
    <row r="2050" spans="2:34">
      <c r="B2050" s="87"/>
      <c r="C2050" s="185"/>
      <c r="D2050" s="87"/>
      <c r="E2050" s="185"/>
      <c r="AC2050" s="87"/>
      <c r="AD2050" s="87"/>
      <c r="AE2050" s="87"/>
      <c r="AF2050" s="87"/>
      <c r="AG2050" s="2"/>
      <c r="AH2050" s="2"/>
    </row>
    <row r="2051" spans="2:34">
      <c r="B2051" s="87"/>
      <c r="C2051" s="185"/>
      <c r="D2051" s="87"/>
      <c r="E2051" s="185"/>
      <c r="AC2051" s="87"/>
      <c r="AD2051" s="87"/>
      <c r="AE2051" s="87"/>
      <c r="AF2051" s="87"/>
      <c r="AG2051" s="2"/>
      <c r="AH2051" s="2"/>
    </row>
    <row r="2052" spans="2:34">
      <c r="B2052" s="87"/>
      <c r="C2052" s="185"/>
      <c r="D2052" s="87"/>
      <c r="E2052" s="185"/>
      <c r="AC2052" s="87"/>
      <c r="AD2052" s="87"/>
      <c r="AE2052" s="87"/>
      <c r="AF2052" s="87"/>
      <c r="AG2052" s="2"/>
      <c r="AH2052" s="2"/>
    </row>
    <row r="2053" spans="2:34">
      <c r="B2053" s="87"/>
      <c r="C2053" s="185"/>
      <c r="D2053" s="87"/>
      <c r="E2053" s="185"/>
      <c r="AC2053" s="87"/>
      <c r="AD2053" s="87"/>
      <c r="AE2053" s="87"/>
      <c r="AF2053" s="87"/>
      <c r="AG2053" s="2"/>
      <c r="AH2053" s="2"/>
    </row>
    <row r="2054" spans="2:34">
      <c r="B2054" s="87"/>
      <c r="C2054" s="185"/>
      <c r="D2054" s="87"/>
      <c r="E2054" s="185"/>
      <c r="AC2054" s="87"/>
      <c r="AD2054" s="87"/>
      <c r="AE2054" s="87"/>
      <c r="AF2054" s="87"/>
      <c r="AG2054" s="2"/>
      <c r="AH2054" s="2"/>
    </row>
    <row r="2055" spans="2:34">
      <c r="B2055" s="87"/>
      <c r="C2055" s="185"/>
      <c r="D2055" s="87"/>
      <c r="E2055" s="185"/>
      <c r="AC2055" s="87"/>
      <c r="AD2055" s="87"/>
      <c r="AE2055" s="87"/>
      <c r="AF2055" s="87"/>
      <c r="AG2055" s="2"/>
      <c r="AH2055" s="2"/>
    </row>
    <row r="2056" spans="2:34">
      <c r="B2056" s="87"/>
      <c r="C2056" s="185"/>
      <c r="D2056" s="87"/>
      <c r="E2056" s="185"/>
      <c r="AC2056" s="87"/>
      <c r="AD2056" s="87"/>
      <c r="AE2056" s="87"/>
      <c r="AF2056" s="87"/>
      <c r="AG2056" s="2"/>
      <c r="AH2056" s="2"/>
    </row>
    <row r="2057" spans="2:34">
      <c r="B2057" s="87"/>
      <c r="C2057" s="185"/>
      <c r="D2057" s="87"/>
      <c r="E2057" s="185"/>
      <c r="AC2057" s="87"/>
      <c r="AD2057" s="87"/>
      <c r="AE2057" s="87"/>
      <c r="AF2057" s="87"/>
      <c r="AG2057" s="2"/>
      <c r="AH2057" s="2"/>
    </row>
    <row r="2058" spans="2:34">
      <c r="B2058" s="87"/>
      <c r="C2058" s="185"/>
      <c r="D2058" s="87"/>
      <c r="E2058" s="185"/>
      <c r="AC2058" s="87"/>
      <c r="AD2058" s="87"/>
      <c r="AE2058" s="87"/>
      <c r="AF2058" s="87"/>
      <c r="AG2058" s="2"/>
      <c r="AH2058" s="2"/>
    </row>
    <row r="2059" spans="2:34">
      <c r="B2059" s="87"/>
      <c r="C2059" s="185"/>
      <c r="D2059" s="87"/>
      <c r="E2059" s="185"/>
      <c r="AC2059" s="87"/>
      <c r="AD2059" s="87"/>
      <c r="AE2059" s="87"/>
      <c r="AF2059" s="87"/>
      <c r="AG2059" s="2"/>
      <c r="AH2059" s="2"/>
    </row>
    <row r="2060" spans="2:34">
      <c r="B2060" s="87"/>
      <c r="C2060" s="185"/>
      <c r="D2060" s="87"/>
      <c r="E2060" s="185"/>
      <c r="AC2060" s="87"/>
      <c r="AD2060" s="87"/>
      <c r="AE2060" s="87"/>
      <c r="AF2060" s="87"/>
      <c r="AG2060" s="2"/>
      <c r="AH2060" s="2"/>
    </row>
    <row r="2061" spans="2:34">
      <c r="B2061" s="87"/>
      <c r="C2061" s="185"/>
      <c r="D2061" s="87"/>
      <c r="E2061" s="185"/>
      <c r="AC2061" s="87"/>
      <c r="AD2061" s="87"/>
      <c r="AE2061" s="87"/>
      <c r="AF2061" s="87"/>
      <c r="AG2061" s="2"/>
      <c r="AH2061" s="2"/>
    </row>
    <row r="2062" spans="2:34">
      <c r="B2062" s="87"/>
      <c r="C2062" s="185"/>
      <c r="D2062" s="87"/>
      <c r="E2062" s="185"/>
      <c r="AC2062" s="87"/>
      <c r="AD2062" s="87"/>
      <c r="AE2062" s="87"/>
      <c r="AF2062" s="87"/>
      <c r="AG2062" s="2"/>
      <c r="AH2062" s="2"/>
    </row>
    <row r="2063" spans="2:34">
      <c r="B2063" s="87"/>
      <c r="C2063" s="185"/>
      <c r="D2063" s="87"/>
      <c r="E2063" s="185"/>
      <c r="AC2063" s="87"/>
      <c r="AD2063" s="87"/>
      <c r="AE2063" s="87"/>
      <c r="AF2063" s="87"/>
      <c r="AG2063" s="2"/>
      <c r="AH2063" s="2"/>
    </row>
    <row r="2064" spans="2:34">
      <c r="B2064" s="87"/>
      <c r="C2064" s="185"/>
      <c r="D2064" s="87"/>
      <c r="E2064" s="185"/>
      <c r="AC2064" s="87"/>
      <c r="AD2064" s="87"/>
      <c r="AE2064" s="87"/>
      <c r="AF2064" s="87"/>
      <c r="AG2064" s="2"/>
      <c r="AH2064" s="2"/>
    </row>
    <row r="2065" spans="2:34">
      <c r="B2065" s="87"/>
      <c r="C2065" s="185"/>
      <c r="D2065" s="87"/>
      <c r="E2065" s="185"/>
      <c r="AC2065" s="87"/>
      <c r="AD2065" s="87"/>
      <c r="AE2065" s="87"/>
      <c r="AF2065" s="87"/>
      <c r="AG2065" s="2"/>
      <c r="AH2065" s="2"/>
    </row>
    <row r="2066" spans="2:34">
      <c r="B2066" s="87"/>
      <c r="C2066" s="185"/>
      <c r="D2066" s="87"/>
      <c r="E2066" s="185"/>
      <c r="AC2066" s="87"/>
      <c r="AD2066" s="87"/>
      <c r="AE2066" s="87"/>
      <c r="AF2066" s="87"/>
      <c r="AG2066" s="2"/>
      <c r="AH2066" s="2"/>
    </row>
    <row r="2067" spans="2:34">
      <c r="B2067" s="87"/>
      <c r="C2067" s="185"/>
      <c r="D2067" s="87"/>
      <c r="E2067" s="185"/>
      <c r="AC2067" s="87"/>
      <c r="AD2067" s="87"/>
      <c r="AE2067" s="87"/>
      <c r="AF2067" s="87"/>
      <c r="AG2067" s="2"/>
      <c r="AH2067" s="2"/>
    </row>
    <row r="2068" spans="2:34">
      <c r="B2068" s="87"/>
      <c r="C2068" s="185"/>
      <c r="D2068" s="87"/>
      <c r="E2068" s="185"/>
      <c r="AC2068" s="87"/>
      <c r="AD2068" s="87"/>
      <c r="AE2068" s="87"/>
      <c r="AF2068" s="87"/>
      <c r="AG2068" s="2"/>
      <c r="AH2068" s="2"/>
    </row>
    <row r="2069" spans="2:34">
      <c r="B2069" s="87"/>
      <c r="C2069" s="185"/>
      <c r="D2069" s="87"/>
      <c r="E2069" s="185"/>
      <c r="AC2069" s="87"/>
      <c r="AD2069" s="87"/>
      <c r="AE2069" s="87"/>
      <c r="AF2069" s="87"/>
      <c r="AG2069" s="2"/>
      <c r="AH2069" s="2"/>
    </row>
    <row r="2070" spans="2:34">
      <c r="B2070" s="87"/>
      <c r="C2070" s="185"/>
      <c r="D2070" s="87"/>
      <c r="E2070" s="185"/>
      <c r="AC2070" s="87"/>
      <c r="AD2070" s="87"/>
      <c r="AE2070" s="87"/>
      <c r="AF2070" s="87"/>
      <c r="AG2070" s="2"/>
      <c r="AH2070" s="2"/>
    </row>
    <row r="2071" spans="2:34">
      <c r="B2071" s="87"/>
      <c r="C2071" s="185"/>
      <c r="D2071" s="87"/>
      <c r="E2071" s="185"/>
      <c r="AC2071" s="87"/>
      <c r="AD2071" s="87"/>
      <c r="AE2071" s="87"/>
      <c r="AF2071" s="87"/>
      <c r="AG2071" s="2"/>
      <c r="AH2071" s="2"/>
    </row>
    <row r="2072" spans="2:34">
      <c r="B2072" s="87"/>
      <c r="C2072" s="185"/>
      <c r="D2072" s="87"/>
      <c r="E2072" s="185"/>
      <c r="AC2072" s="87"/>
      <c r="AD2072" s="87"/>
      <c r="AE2072" s="87"/>
      <c r="AF2072" s="87"/>
      <c r="AG2072" s="2"/>
      <c r="AH2072" s="2"/>
    </row>
    <row r="2073" spans="2:34">
      <c r="B2073" s="87"/>
      <c r="C2073" s="185"/>
      <c r="D2073" s="87"/>
      <c r="E2073" s="185"/>
      <c r="AC2073" s="87"/>
      <c r="AD2073" s="87"/>
      <c r="AE2073" s="87"/>
      <c r="AF2073" s="87"/>
      <c r="AG2073" s="2"/>
      <c r="AH2073" s="2"/>
    </row>
    <row r="2074" spans="2:34">
      <c r="B2074" s="87"/>
      <c r="C2074" s="185"/>
      <c r="D2074" s="87"/>
      <c r="E2074" s="185"/>
      <c r="AC2074" s="87"/>
      <c r="AD2074" s="87"/>
      <c r="AE2074" s="87"/>
      <c r="AF2074" s="87"/>
      <c r="AG2074" s="2"/>
      <c r="AH2074" s="2"/>
    </row>
    <row r="2075" spans="2:34">
      <c r="B2075" s="87"/>
      <c r="C2075" s="185"/>
      <c r="D2075" s="87"/>
      <c r="E2075" s="185"/>
      <c r="AC2075" s="87"/>
      <c r="AD2075" s="87"/>
      <c r="AE2075" s="87"/>
      <c r="AF2075" s="87"/>
      <c r="AG2075" s="2"/>
      <c r="AH2075" s="2"/>
    </row>
    <row r="2076" spans="2:34">
      <c r="B2076" s="87"/>
      <c r="C2076" s="185"/>
      <c r="D2076" s="87"/>
      <c r="E2076" s="185"/>
      <c r="AC2076" s="87"/>
      <c r="AD2076" s="87"/>
      <c r="AE2076" s="87"/>
      <c r="AF2076" s="87"/>
      <c r="AG2076" s="2"/>
      <c r="AH2076" s="2"/>
    </row>
    <row r="2077" spans="2:34">
      <c r="B2077" s="87"/>
      <c r="C2077" s="185"/>
      <c r="D2077" s="87"/>
      <c r="E2077" s="185"/>
      <c r="AC2077" s="87"/>
      <c r="AD2077" s="87"/>
      <c r="AE2077" s="87"/>
      <c r="AF2077" s="87"/>
      <c r="AG2077" s="2"/>
      <c r="AH2077" s="2"/>
    </row>
    <row r="2078" spans="2:34">
      <c r="B2078" s="87"/>
      <c r="C2078" s="185"/>
      <c r="D2078" s="87"/>
      <c r="E2078" s="185"/>
      <c r="AC2078" s="87"/>
      <c r="AD2078" s="87"/>
      <c r="AE2078" s="87"/>
      <c r="AF2078" s="87"/>
      <c r="AG2078" s="2"/>
      <c r="AH2078" s="2"/>
    </row>
    <row r="2079" spans="2:34">
      <c r="B2079" s="87"/>
      <c r="C2079" s="185"/>
      <c r="D2079" s="87"/>
      <c r="E2079" s="185"/>
      <c r="AC2079" s="87"/>
      <c r="AD2079" s="87"/>
      <c r="AE2079" s="87"/>
      <c r="AF2079" s="87"/>
      <c r="AG2079" s="2"/>
      <c r="AH2079" s="2"/>
    </row>
    <row r="2080" spans="2:34">
      <c r="B2080" s="87"/>
      <c r="C2080" s="185"/>
      <c r="D2080" s="87"/>
      <c r="E2080" s="185"/>
      <c r="AC2080" s="87"/>
      <c r="AD2080" s="87"/>
      <c r="AE2080" s="87"/>
      <c r="AF2080" s="87"/>
      <c r="AG2080" s="2"/>
      <c r="AH2080" s="2"/>
    </row>
    <row r="2081" spans="2:34">
      <c r="B2081" s="87"/>
      <c r="C2081" s="185"/>
      <c r="D2081" s="87"/>
      <c r="E2081" s="185"/>
      <c r="AC2081" s="87"/>
      <c r="AD2081" s="87"/>
      <c r="AE2081" s="87"/>
      <c r="AF2081" s="87"/>
      <c r="AG2081" s="2"/>
      <c r="AH2081" s="2"/>
    </row>
    <row r="2082" spans="2:34">
      <c r="B2082" s="87"/>
      <c r="C2082" s="185"/>
      <c r="D2082" s="87"/>
      <c r="E2082" s="185"/>
      <c r="AC2082" s="87"/>
      <c r="AD2082" s="87"/>
      <c r="AE2082" s="87"/>
      <c r="AF2082" s="87"/>
      <c r="AG2082" s="2"/>
      <c r="AH2082" s="2"/>
    </row>
    <row r="2083" spans="2:34">
      <c r="B2083" s="87"/>
      <c r="C2083" s="185"/>
      <c r="D2083" s="87"/>
      <c r="E2083" s="185"/>
      <c r="AC2083" s="87"/>
      <c r="AD2083" s="87"/>
      <c r="AE2083" s="87"/>
      <c r="AF2083" s="87"/>
      <c r="AG2083" s="2"/>
      <c r="AH2083" s="2"/>
    </row>
    <row r="2084" spans="2:34">
      <c r="B2084" s="87"/>
      <c r="C2084" s="185"/>
      <c r="D2084" s="87"/>
      <c r="E2084" s="185"/>
      <c r="AC2084" s="87"/>
      <c r="AD2084" s="87"/>
      <c r="AE2084" s="87"/>
      <c r="AF2084" s="87"/>
      <c r="AG2084" s="2"/>
      <c r="AH2084" s="2"/>
    </row>
    <row r="2085" spans="2:34">
      <c r="B2085" s="87"/>
      <c r="C2085" s="185"/>
      <c r="D2085" s="87"/>
      <c r="E2085" s="185"/>
      <c r="AC2085" s="87"/>
      <c r="AD2085" s="87"/>
      <c r="AE2085" s="87"/>
      <c r="AF2085" s="87"/>
      <c r="AG2085" s="2"/>
      <c r="AH2085" s="2"/>
    </row>
    <row r="2086" spans="2:34">
      <c r="B2086" s="87"/>
      <c r="C2086" s="185"/>
      <c r="D2086" s="87"/>
      <c r="E2086" s="185"/>
      <c r="AC2086" s="87"/>
      <c r="AD2086" s="87"/>
      <c r="AE2086" s="87"/>
      <c r="AF2086" s="87"/>
      <c r="AG2086" s="2"/>
      <c r="AH2086" s="2"/>
    </row>
    <row r="2087" spans="2:34">
      <c r="B2087" s="87"/>
      <c r="C2087" s="185"/>
      <c r="D2087" s="87"/>
      <c r="E2087" s="185"/>
      <c r="AC2087" s="87"/>
      <c r="AD2087" s="87"/>
      <c r="AE2087" s="87"/>
      <c r="AF2087" s="87"/>
      <c r="AG2087" s="2"/>
      <c r="AH2087" s="2"/>
    </row>
    <row r="2088" spans="2:34">
      <c r="B2088" s="87"/>
      <c r="C2088" s="185"/>
      <c r="D2088" s="87"/>
      <c r="E2088" s="185"/>
      <c r="AC2088" s="87"/>
      <c r="AD2088" s="87"/>
      <c r="AE2088" s="87"/>
      <c r="AF2088" s="87"/>
      <c r="AG2088" s="2"/>
      <c r="AH2088" s="2"/>
    </row>
    <row r="2089" spans="2:34">
      <c r="B2089" s="87"/>
      <c r="C2089" s="185"/>
      <c r="D2089" s="87"/>
      <c r="E2089" s="185"/>
      <c r="AC2089" s="87"/>
      <c r="AD2089" s="87"/>
      <c r="AE2089" s="87"/>
      <c r="AF2089" s="87"/>
      <c r="AG2089" s="2"/>
      <c r="AH2089" s="2"/>
    </row>
    <row r="2090" spans="2:34">
      <c r="B2090" s="87"/>
      <c r="C2090" s="185"/>
      <c r="D2090" s="87"/>
      <c r="E2090" s="185"/>
      <c r="AC2090" s="87"/>
      <c r="AD2090" s="87"/>
      <c r="AE2090" s="87"/>
      <c r="AF2090" s="87"/>
      <c r="AG2090" s="2"/>
      <c r="AH2090" s="2"/>
    </row>
    <row r="2091" spans="2:34">
      <c r="B2091" s="87"/>
      <c r="C2091" s="185"/>
      <c r="D2091" s="87"/>
      <c r="E2091" s="185"/>
      <c r="AC2091" s="87"/>
      <c r="AD2091" s="87"/>
      <c r="AE2091" s="87"/>
      <c r="AF2091" s="87"/>
      <c r="AG2091" s="2"/>
      <c r="AH2091" s="2"/>
    </row>
    <row r="2092" spans="2:34">
      <c r="B2092" s="87"/>
      <c r="C2092" s="185"/>
      <c r="D2092" s="87"/>
      <c r="E2092" s="185"/>
      <c r="AC2092" s="87"/>
      <c r="AD2092" s="87"/>
      <c r="AE2092" s="87"/>
      <c r="AF2092" s="87"/>
      <c r="AG2092" s="2"/>
      <c r="AH2092" s="2"/>
    </row>
    <row r="2093" spans="2:34">
      <c r="B2093" s="87"/>
      <c r="C2093" s="185"/>
      <c r="D2093" s="87"/>
      <c r="E2093" s="185"/>
      <c r="AC2093" s="87"/>
      <c r="AD2093" s="87"/>
      <c r="AE2093" s="87"/>
      <c r="AF2093" s="87"/>
      <c r="AG2093" s="2"/>
      <c r="AH2093" s="2"/>
    </row>
    <row r="2094" spans="2:34">
      <c r="B2094" s="87"/>
      <c r="C2094" s="185"/>
      <c r="D2094" s="87"/>
      <c r="E2094" s="185"/>
      <c r="AC2094" s="87"/>
      <c r="AD2094" s="87"/>
      <c r="AE2094" s="87"/>
      <c r="AF2094" s="87"/>
      <c r="AG2094" s="2"/>
      <c r="AH2094" s="2"/>
    </row>
    <row r="2095" spans="2:34">
      <c r="B2095" s="87"/>
      <c r="C2095" s="185"/>
      <c r="D2095" s="87"/>
      <c r="E2095" s="185"/>
      <c r="AC2095" s="87"/>
      <c r="AD2095" s="87"/>
      <c r="AE2095" s="87"/>
      <c r="AF2095" s="87"/>
      <c r="AG2095" s="2"/>
      <c r="AH2095" s="2"/>
    </row>
    <row r="2096" spans="2:34">
      <c r="B2096" s="87"/>
      <c r="C2096" s="185"/>
      <c r="D2096" s="87"/>
      <c r="E2096" s="185"/>
      <c r="AC2096" s="87"/>
      <c r="AD2096" s="87"/>
      <c r="AE2096" s="87"/>
      <c r="AF2096" s="87"/>
      <c r="AG2096" s="2"/>
      <c r="AH2096" s="2"/>
    </row>
    <row r="2097" spans="2:34">
      <c r="B2097" s="87"/>
      <c r="C2097" s="185"/>
      <c r="D2097" s="87"/>
      <c r="E2097" s="185"/>
      <c r="AC2097" s="87"/>
      <c r="AD2097" s="87"/>
      <c r="AE2097" s="87"/>
      <c r="AF2097" s="87"/>
      <c r="AG2097" s="2"/>
      <c r="AH2097" s="2"/>
    </row>
    <row r="2098" spans="2:34">
      <c r="B2098" s="87"/>
      <c r="C2098" s="185"/>
      <c r="D2098" s="87"/>
      <c r="E2098" s="185"/>
      <c r="AC2098" s="87"/>
      <c r="AD2098" s="87"/>
      <c r="AE2098" s="87"/>
      <c r="AF2098" s="87"/>
      <c r="AG2098" s="2"/>
      <c r="AH2098" s="2"/>
    </row>
    <row r="2099" spans="2:34">
      <c r="B2099" s="87"/>
      <c r="C2099" s="185"/>
      <c r="D2099" s="87"/>
      <c r="E2099" s="185"/>
      <c r="AC2099" s="87"/>
      <c r="AD2099" s="87"/>
      <c r="AE2099" s="87"/>
      <c r="AF2099" s="87"/>
      <c r="AG2099" s="2"/>
      <c r="AH2099" s="2"/>
    </row>
    <row r="2100" spans="2:34">
      <c r="B2100" s="87"/>
      <c r="C2100" s="185"/>
      <c r="D2100" s="87"/>
      <c r="E2100" s="185"/>
      <c r="AC2100" s="87"/>
      <c r="AD2100" s="87"/>
      <c r="AE2100" s="87"/>
      <c r="AF2100" s="87"/>
      <c r="AG2100" s="2"/>
      <c r="AH2100" s="2"/>
    </row>
    <row r="2101" spans="2:34">
      <c r="B2101" s="87"/>
      <c r="C2101" s="185"/>
      <c r="D2101" s="87"/>
      <c r="E2101" s="185"/>
      <c r="AC2101" s="87"/>
      <c r="AD2101" s="87"/>
      <c r="AE2101" s="87"/>
      <c r="AF2101" s="87"/>
      <c r="AG2101" s="2"/>
      <c r="AH2101" s="2"/>
    </row>
    <row r="2102" spans="2:34">
      <c r="B2102" s="87"/>
      <c r="C2102" s="185"/>
      <c r="D2102" s="87"/>
      <c r="E2102" s="185"/>
      <c r="AC2102" s="87"/>
      <c r="AD2102" s="87"/>
      <c r="AE2102" s="87"/>
      <c r="AF2102" s="87"/>
      <c r="AG2102" s="2"/>
      <c r="AH2102" s="2"/>
    </row>
    <row r="2103" spans="2:34">
      <c r="B2103" s="87"/>
      <c r="C2103" s="185"/>
      <c r="D2103" s="87"/>
      <c r="E2103" s="185"/>
      <c r="AC2103" s="87"/>
      <c r="AD2103" s="87"/>
      <c r="AE2103" s="87"/>
      <c r="AF2103" s="87"/>
      <c r="AG2103" s="2"/>
      <c r="AH2103" s="2"/>
    </row>
    <row r="2104" spans="2:34">
      <c r="B2104" s="87"/>
      <c r="C2104" s="185"/>
      <c r="D2104" s="87"/>
      <c r="E2104" s="185"/>
      <c r="AC2104" s="87"/>
      <c r="AD2104" s="87"/>
      <c r="AE2104" s="87"/>
      <c r="AF2104" s="87"/>
      <c r="AG2104" s="2"/>
      <c r="AH2104" s="2"/>
    </row>
    <row r="2105" spans="2:34">
      <c r="B2105" s="87"/>
      <c r="C2105" s="185"/>
      <c r="D2105" s="87"/>
      <c r="E2105" s="185"/>
      <c r="AC2105" s="87"/>
      <c r="AD2105" s="87"/>
      <c r="AE2105" s="87"/>
      <c r="AF2105" s="87"/>
      <c r="AG2105" s="2"/>
      <c r="AH2105" s="2"/>
    </row>
    <row r="2106" spans="2:34">
      <c r="B2106" s="87"/>
      <c r="C2106" s="185"/>
      <c r="D2106" s="87"/>
      <c r="E2106" s="185"/>
      <c r="AC2106" s="87"/>
      <c r="AD2106" s="87"/>
      <c r="AE2106" s="87"/>
      <c r="AF2106" s="87"/>
      <c r="AG2106" s="2"/>
      <c r="AH2106" s="2"/>
    </row>
    <row r="2107" spans="2:34">
      <c r="B2107" s="87"/>
      <c r="C2107" s="185"/>
      <c r="D2107" s="87"/>
      <c r="E2107" s="185"/>
      <c r="AC2107" s="87"/>
      <c r="AD2107" s="87"/>
      <c r="AE2107" s="87"/>
      <c r="AF2107" s="87"/>
      <c r="AG2107" s="2"/>
      <c r="AH2107" s="2"/>
    </row>
    <row r="2108" spans="2:34">
      <c r="B2108" s="87"/>
      <c r="C2108" s="185"/>
      <c r="D2108" s="87"/>
      <c r="E2108" s="185"/>
      <c r="AC2108" s="87"/>
      <c r="AD2108" s="87"/>
      <c r="AE2108" s="87"/>
      <c r="AF2108" s="87"/>
      <c r="AG2108" s="2"/>
      <c r="AH2108" s="2"/>
    </row>
    <row r="2109" spans="2:34">
      <c r="B2109" s="87"/>
      <c r="C2109" s="185"/>
      <c r="D2109" s="87"/>
      <c r="E2109" s="185"/>
      <c r="AC2109" s="87"/>
      <c r="AD2109" s="87"/>
      <c r="AE2109" s="87"/>
      <c r="AF2109" s="87"/>
      <c r="AG2109" s="2"/>
      <c r="AH2109" s="2"/>
    </row>
    <row r="2110" spans="2:34">
      <c r="B2110" s="87"/>
      <c r="C2110" s="185"/>
      <c r="D2110" s="87"/>
      <c r="E2110" s="185"/>
      <c r="AC2110" s="87"/>
      <c r="AD2110" s="87"/>
      <c r="AE2110" s="87"/>
      <c r="AF2110" s="87"/>
      <c r="AG2110" s="2"/>
      <c r="AH2110" s="2"/>
    </row>
    <row r="2111" spans="2:34">
      <c r="B2111" s="87"/>
      <c r="C2111" s="185"/>
      <c r="D2111" s="87"/>
      <c r="E2111" s="185"/>
      <c r="AC2111" s="87"/>
      <c r="AD2111" s="87"/>
      <c r="AE2111" s="87"/>
      <c r="AF2111" s="87"/>
      <c r="AG2111" s="2"/>
      <c r="AH2111" s="2"/>
    </row>
    <row r="2112" spans="2:34">
      <c r="B2112" s="87"/>
      <c r="C2112" s="185"/>
      <c r="D2112" s="87"/>
      <c r="E2112" s="185"/>
      <c r="AC2112" s="87"/>
      <c r="AD2112" s="87"/>
      <c r="AE2112" s="87"/>
      <c r="AF2112" s="87"/>
      <c r="AG2112" s="2"/>
      <c r="AH2112" s="2"/>
    </row>
    <row r="2113" spans="2:34">
      <c r="B2113" s="87"/>
      <c r="C2113" s="185"/>
      <c r="D2113" s="87"/>
      <c r="E2113" s="185"/>
      <c r="AC2113" s="87"/>
      <c r="AD2113" s="87"/>
      <c r="AE2113" s="87"/>
      <c r="AF2113" s="87"/>
      <c r="AG2113" s="2"/>
      <c r="AH2113" s="2"/>
    </row>
    <row r="2114" spans="2:34">
      <c r="B2114" s="87"/>
      <c r="C2114" s="185"/>
      <c r="D2114" s="87"/>
      <c r="E2114" s="185"/>
      <c r="AC2114" s="87"/>
      <c r="AD2114" s="87"/>
      <c r="AE2114" s="87"/>
      <c r="AF2114" s="87"/>
      <c r="AG2114" s="2"/>
      <c r="AH2114" s="2"/>
    </row>
    <row r="2115" spans="2:34">
      <c r="B2115" s="87"/>
      <c r="C2115" s="185"/>
      <c r="D2115" s="87"/>
      <c r="E2115" s="185"/>
      <c r="AC2115" s="87"/>
      <c r="AD2115" s="87"/>
      <c r="AE2115" s="87"/>
      <c r="AF2115" s="87"/>
      <c r="AG2115" s="2"/>
      <c r="AH2115" s="2"/>
    </row>
    <row r="2116" spans="2:34">
      <c r="B2116" s="87"/>
      <c r="C2116" s="185"/>
      <c r="D2116" s="87"/>
      <c r="E2116" s="185"/>
      <c r="AC2116" s="87"/>
      <c r="AD2116" s="87"/>
      <c r="AE2116" s="87"/>
      <c r="AF2116" s="87"/>
      <c r="AG2116" s="2"/>
      <c r="AH2116" s="2"/>
    </row>
    <row r="2117" spans="2:34">
      <c r="B2117" s="87"/>
      <c r="C2117" s="185"/>
      <c r="D2117" s="87"/>
      <c r="E2117" s="185"/>
      <c r="AC2117" s="87"/>
      <c r="AD2117" s="87"/>
      <c r="AE2117" s="87"/>
      <c r="AF2117" s="87"/>
      <c r="AG2117" s="2"/>
      <c r="AH2117" s="2"/>
    </row>
    <row r="2118" spans="2:34">
      <c r="B2118" s="87"/>
      <c r="C2118" s="185"/>
      <c r="D2118" s="87"/>
      <c r="E2118" s="185"/>
      <c r="AC2118" s="87"/>
      <c r="AD2118" s="87"/>
      <c r="AE2118" s="87"/>
      <c r="AF2118" s="87"/>
      <c r="AG2118" s="2"/>
      <c r="AH2118" s="2"/>
    </row>
    <row r="2119" spans="2:34">
      <c r="B2119" s="87"/>
      <c r="C2119" s="185"/>
      <c r="D2119" s="87"/>
      <c r="E2119" s="185"/>
      <c r="AC2119" s="87"/>
      <c r="AD2119" s="87"/>
      <c r="AE2119" s="87"/>
      <c r="AF2119" s="87"/>
      <c r="AG2119" s="2"/>
      <c r="AH2119" s="2"/>
    </row>
    <row r="2120" spans="2:34">
      <c r="B2120" s="87"/>
      <c r="C2120" s="185"/>
      <c r="D2120" s="87"/>
      <c r="E2120" s="185"/>
      <c r="AC2120" s="87"/>
      <c r="AD2120" s="87"/>
      <c r="AE2120" s="87"/>
      <c r="AF2120" s="87"/>
      <c r="AG2120" s="2"/>
      <c r="AH2120" s="2"/>
    </row>
    <row r="2121" spans="2:34">
      <c r="B2121" s="87"/>
      <c r="C2121" s="185"/>
      <c r="D2121" s="87"/>
      <c r="E2121" s="185"/>
      <c r="AC2121" s="87"/>
      <c r="AD2121" s="87"/>
      <c r="AE2121" s="87"/>
      <c r="AF2121" s="87"/>
      <c r="AG2121" s="2"/>
      <c r="AH2121" s="2"/>
    </row>
    <row r="2122" spans="2:34">
      <c r="B2122" s="87"/>
      <c r="C2122" s="185"/>
      <c r="D2122" s="87"/>
      <c r="E2122" s="185"/>
      <c r="AC2122" s="87"/>
      <c r="AD2122" s="87"/>
      <c r="AE2122" s="87"/>
      <c r="AF2122" s="87"/>
      <c r="AG2122" s="2"/>
      <c r="AH2122" s="2"/>
    </row>
    <row r="2123" spans="2:34">
      <c r="B2123" s="87"/>
      <c r="C2123" s="185"/>
      <c r="D2123" s="87"/>
      <c r="E2123" s="185"/>
      <c r="AC2123" s="87"/>
      <c r="AD2123" s="87"/>
      <c r="AE2123" s="87"/>
      <c r="AF2123" s="87"/>
      <c r="AG2123" s="2"/>
      <c r="AH2123" s="2"/>
    </row>
    <row r="2124" spans="2:34">
      <c r="B2124" s="87"/>
      <c r="C2124" s="185"/>
      <c r="D2124" s="87"/>
      <c r="E2124" s="185"/>
      <c r="AC2124" s="87"/>
      <c r="AD2124" s="87"/>
      <c r="AE2124" s="87"/>
      <c r="AF2124" s="87"/>
      <c r="AG2124" s="2"/>
      <c r="AH2124" s="2"/>
    </row>
    <row r="2125" spans="2:34">
      <c r="B2125" s="87"/>
      <c r="C2125" s="185"/>
      <c r="D2125" s="87"/>
      <c r="E2125" s="185"/>
      <c r="AC2125" s="87"/>
      <c r="AD2125" s="87"/>
      <c r="AE2125" s="87"/>
      <c r="AF2125" s="87"/>
      <c r="AG2125" s="2"/>
      <c r="AH2125" s="2"/>
    </row>
    <row r="2126" spans="2:34">
      <c r="B2126" s="87"/>
      <c r="C2126" s="185"/>
      <c r="D2126" s="87"/>
      <c r="E2126" s="185"/>
      <c r="AC2126" s="87"/>
      <c r="AD2126" s="87"/>
      <c r="AE2126" s="87"/>
      <c r="AF2126" s="87"/>
      <c r="AG2126" s="2"/>
      <c r="AH2126" s="2"/>
    </row>
    <row r="2127" spans="2:34">
      <c r="B2127" s="87"/>
      <c r="C2127" s="185"/>
      <c r="D2127" s="87"/>
      <c r="E2127" s="185"/>
      <c r="AC2127" s="87"/>
      <c r="AD2127" s="87"/>
      <c r="AE2127" s="87"/>
      <c r="AF2127" s="87"/>
      <c r="AG2127" s="2"/>
      <c r="AH2127" s="2"/>
    </row>
    <row r="2128" spans="2:34">
      <c r="B2128" s="87"/>
      <c r="C2128" s="185"/>
      <c r="D2128" s="87"/>
      <c r="E2128" s="185"/>
      <c r="AC2128" s="87"/>
      <c r="AD2128" s="87"/>
      <c r="AE2128" s="87"/>
      <c r="AF2128" s="87"/>
      <c r="AG2128" s="2"/>
      <c r="AH2128" s="2"/>
    </row>
    <row r="2129" spans="2:34">
      <c r="B2129" s="87"/>
      <c r="C2129" s="185"/>
      <c r="D2129" s="87"/>
      <c r="E2129" s="185"/>
      <c r="AC2129" s="87"/>
      <c r="AD2129" s="87"/>
      <c r="AE2129" s="87"/>
      <c r="AF2129" s="87"/>
      <c r="AG2129" s="2"/>
      <c r="AH2129" s="2"/>
    </row>
    <row r="2130" spans="2:34">
      <c r="B2130" s="87"/>
      <c r="C2130" s="185"/>
      <c r="D2130" s="87"/>
      <c r="E2130" s="185"/>
      <c r="AC2130" s="87"/>
      <c r="AD2130" s="87"/>
      <c r="AE2130" s="87"/>
      <c r="AF2130" s="87"/>
      <c r="AG2130" s="2"/>
      <c r="AH2130" s="2"/>
    </row>
    <row r="2131" spans="2:34">
      <c r="B2131" s="87"/>
      <c r="C2131" s="185"/>
      <c r="D2131" s="87"/>
      <c r="E2131" s="185"/>
      <c r="AC2131" s="87"/>
      <c r="AD2131" s="87"/>
      <c r="AE2131" s="87"/>
      <c r="AF2131" s="87"/>
      <c r="AG2131" s="2"/>
      <c r="AH2131" s="2"/>
    </row>
    <row r="2132" spans="2:34">
      <c r="B2132" s="87"/>
      <c r="C2132" s="185"/>
      <c r="D2132" s="87"/>
      <c r="E2132" s="185"/>
      <c r="AC2132" s="87"/>
      <c r="AD2132" s="87"/>
      <c r="AE2132" s="87"/>
      <c r="AF2132" s="87"/>
      <c r="AG2132" s="2"/>
      <c r="AH2132" s="2"/>
    </row>
    <row r="2133" spans="2:34">
      <c r="B2133" s="87"/>
      <c r="C2133" s="185"/>
      <c r="D2133" s="87"/>
      <c r="E2133" s="185"/>
      <c r="AC2133" s="87"/>
      <c r="AD2133" s="87"/>
      <c r="AE2133" s="87"/>
      <c r="AF2133" s="87"/>
      <c r="AG2133" s="2"/>
      <c r="AH2133" s="2"/>
    </row>
    <row r="2134" spans="2:34">
      <c r="B2134" s="87"/>
      <c r="C2134" s="185"/>
      <c r="D2134" s="87"/>
      <c r="E2134" s="185"/>
      <c r="AC2134" s="87"/>
      <c r="AD2134" s="87"/>
      <c r="AE2134" s="87"/>
      <c r="AF2134" s="87"/>
      <c r="AG2134" s="2"/>
      <c r="AH2134" s="2"/>
    </row>
    <row r="2135" spans="2:34">
      <c r="B2135" s="87"/>
      <c r="C2135" s="185"/>
      <c r="D2135" s="87"/>
      <c r="E2135" s="185"/>
      <c r="AC2135" s="87"/>
      <c r="AD2135" s="87"/>
      <c r="AE2135" s="87"/>
      <c r="AF2135" s="87"/>
      <c r="AG2135" s="2"/>
      <c r="AH2135" s="2"/>
    </row>
    <row r="2136" spans="2:34">
      <c r="B2136" s="87"/>
      <c r="C2136" s="185"/>
      <c r="D2136" s="87"/>
      <c r="E2136" s="185"/>
      <c r="AC2136" s="87"/>
      <c r="AD2136" s="87"/>
      <c r="AE2136" s="87"/>
      <c r="AF2136" s="87"/>
      <c r="AG2136" s="2"/>
      <c r="AH2136" s="2"/>
    </row>
    <row r="2137" spans="2:34">
      <c r="B2137" s="87"/>
      <c r="C2137" s="185"/>
      <c r="D2137" s="87"/>
      <c r="E2137" s="185"/>
      <c r="AC2137" s="87"/>
      <c r="AD2137" s="87"/>
      <c r="AE2137" s="87"/>
      <c r="AF2137" s="87"/>
      <c r="AG2137" s="2"/>
      <c r="AH2137" s="2"/>
    </row>
    <row r="2138" spans="2:34">
      <c r="B2138" s="87"/>
      <c r="C2138" s="185"/>
      <c r="D2138" s="87"/>
      <c r="E2138" s="185"/>
      <c r="AC2138" s="87"/>
      <c r="AD2138" s="87"/>
      <c r="AE2138" s="87"/>
      <c r="AF2138" s="87"/>
      <c r="AG2138" s="2"/>
      <c r="AH2138" s="2"/>
    </row>
    <row r="2139" spans="2:34">
      <c r="B2139" s="87"/>
      <c r="C2139" s="185"/>
      <c r="D2139" s="87"/>
      <c r="E2139" s="185"/>
      <c r="AC2139" s="87"/>
      <c r="AD2139" s="87"/>
      <c r="AE2139" s="87"/>
      <c r="AF2139" s="87"/>
      <c r="AG2139" s="2"/>
      <c r="AH2139" s="2"/>
    </row>
    <row r="2140" spans="2:34">
      <c r="B2140" s="87"/>
      <c r="C2140" s="185"/>
      <c r="D2140" s="87"/>
      <c r="E2140" s="185"/>
      <c r="AC2140" s="87"/>
      <c r="AD2140" s="87"/>
      <c r="AE2140" s="87"/>
      <c r="AF2140" s="87"/>
      <c r="AG2140" s="2"/>
      <c r="AH2140" s="2"/>
    </row>
    <row r="2141" spans="2:34">
      <c r="B2141" s="87"/>
      <c r="C2141" s="185"/>
      <c r="D2141" s="87"/>
      <c r="E2141" s="185"/>
      <c r="AC2141" s="87"/>
      <c r="AD2141" s="87"/>
      <c r="AE2141" s="87"/>
      <c r="AF2141" s="87"/>
      <c r="AG2141" s="2"/>
      <c r="AH2141" s="2"/>
    </row>
    <row r="2142" spans="2:34">
      <c r="B2142" s="87"/>
      <c r="C2142" s="185"/>
      <c r="D2142" s="87"/>
      <c r="E2142" s="185"/>
      <c r="AC2142" s="87"/>
      <c r="AD2142" s="87"/>
      <c r="AE2142" s="87"/>
      <c r="AF2142" s="87"/>
      <c r="AG2142" s="2"/>
      <c r="AH2142" s="2"/>
    </row>
    <row r="2143" spans="2:34">
      <c r="B2143" s="87"/>
      <c r="C2143" s="185"/>
      <c r="D2143" s="87"/>
      <c r="E2143" s="185"/>
      <c r="AC2143" s="87"/>
      <c r="AD2143" s="87"/>
      <c r="AE2143" s="87"/>
      <c r="AF2143" s="87"/>
      <c r="AG2143" s="2"/>
      <c r="AH2143" s="2"/>
    </row>
    <row r="2144" spans="2:34">
      <c r="B2144" s="87"/>
      <c r="C2144" s="185"/>
      <c r="D2144" s="87"/>
      <c r="E2144" s="185"/>
      <c r="AC2144" s="87"/>
      <c r="AD2144" s="87"/>
      <c r="AE2144" s="87"/>
      <c r="AF2144" s="87"/>
      <c r="AG2144" s="2"/>
      <c r="AH2144" s="2"/>
    </row>
    <row r="2145" spans="2:34">
      <c r="B2145" s="87"/>
      <c r="C2145" s="185"/>
      <c r="D2145" s="87"/>
      <c r="E2145" s="185"/>
      <c r="AC2145" s="87"/>
      <c r="AD2145" s="87"/>
      <c r="AE2145" s="87"/>
      <c r="AF2145" s="87"/>
      <c r="AG2145" s="2"/>
      <c r="AH2145" s="2"/>
    </row>
    <row r="2146" spans="2:34">
      <c r="B2146" s="87"/>
      <c r="C2146" s="185"/>
      <c r="D2146" s="87"/>
      <c r="E2146" s="185"/>
      <c r="AC2146" s="87"/>
      <c r="AD2146" s="87"/>
      <c r="AE2146" s="87"/>
      <c r="AF2146" s="87"/>
      <c r="AG2146" s="2"/>
      <c r="AH2146" s="2"/>
    </row>
    <row r="2147" spans="2:34">
      <c r="B2147" s="87"/>
      <c r="C2147" s="185"/>
      <c r="D2147" s="87"/>
      <c r="E2147" s="185"/>
      <c r="AC2147" s="87"/>
      <c r="AD2147" s="87"/>
      <c r="AE2147" s="87"/>
      <c r="AF2147" s="87"/>
      <c r="AG2147" s="2"/>
      <c r="AH2147" s="2"/>
    </row>
    <row r="2148" spans="2:34">
      <c r="B2148" s="87"/>
      <c r="C2148" s="185"/>
      <c r="D2148" s="87"/>
      <c r="E2148" s="185"/>
      <c r="AC2148" s="87"/>
      <c r="AD2148" s="87"/>
      <c r="AE2148" s="87"/>
      <c r="AF2148" s="87"/>
      <c r="AG2148" s="2"/>
      <c r="AH2148" s="2"/>
    </row>
    <row r="2149" spans="2:34">
      <c r="B2149" s="87"/>
      <c r="C2149" s="185"/>
      <c r="D2149" s="87"/>
      <c r="E2149" s="185"/>
      <c r="AC2149" s="87"/>
      <c r="AD2149" s="87"/>
      <c r="AE2149" s="87"/>
      <c r="AF2149" s="87"/>
      <c r="AG2149" s="2"/>
      <c r="AH2149" s="2"/>
    </row>
    <row r="2150" spans="2:34">
      <c r="B2150" s="87"/>
      <c r="C2150" s="185"/>
      <c r="D2150" s="87"/>
      <c r="E2150" s="185"/>
      <c r="AC2150" s="87"/>
      <c r="AD2150" s="87"/>
      <c r="AE2150" s="87"/>
      <c r="AF2150" s="87"/>
      <c r="AG2150" s="2"/>
      <c r="AH2150" s="2"/>
    </row>
    <row r="2151" spans="2:34">
      <c r="B2151" s="87"/>
      <c r="C2151" s="185"/>
      <c r="D2151" s="87"/>
      <c r="E2151" s="185"/>
      <c r="AC2151" s="87"/>
      <c r="AD2151" s="87"/>
      <c r="AE2151" s="87"/>
      <c r="AF2151" s="87"/>
      <c r="AG2151" s="2"/>
      <c r="AH2151" s="2"/>
    </row>
    <row r="2152" spans="2:34">
      <c r="B2152" s="87"/>
      <c r="C2152" s="185"/>
      <c r="D2152" s="87"/>
      <c r="E2152" s="185"/>
      <c r="AC2152" s="87"/>
      <c r="AD2152" s="87"/>
      <c r="AE2152" s="87"/>
      <c r="AF2152" s="87"/>
      <c r="AG2152" s="2"/>
      <c r="AH2152" s="2"/>
    </row>
    <row r="2153" spans="2:34">
      <c r="B2153" s="87"/>
      <c r="C2153" s="185"/>
      <c r="D2153" s="87"/>
      <c r="E2153" s="185"/>
      <c r="AC2153" s="87"/>
      <c r="AD2153" s="87"/>
      <c r="AE2153" s="87"/>
      <c r="AF2153" s="87"/>
      <c r="AG2153" s="2"/>
      <c r="AH2153" s="2"/>
    </row>
    <row r="2154" spans="2:34">
      <c r="B2154" s="87"/>
      <c r="C2154" s="185"/>
      <c r="D2154" s="87"/>
      <c r="E2154" s="185"/>
      <c r="AC2154" s="87"/>
      <c r="AD2154" s="87"/>
      <c r="AE2154" s="87"/>
      <c r="AF2154" s="87"/>
      <c r="AG2154" s="2"/>
      <c r="AH2154" s="2"/>
    </row>
    <row r="2155" spans="2:34">
      <c r="B2155" s="87"/>
      <c r="C2155" s="185"/>
      <c r="D2155" s="87"/>
      <c r="E2155" s="185"/>
      <c r="AC2155" s="87"/>
      <c r="AD2155" s="87"/>
      <c r="AE2155" s="87"/>
      <c r="AF2155" s="87"/>
      <c r="AG2155" s="2"/>
      <c r="AH2155" s="2"/>
    </row>
    <row r="2156" spans="2:34">
      <c r="B2156" s="87"/>
      <c r="C2156" s="185"/>
      <c r="D2156" s="87"/>
      <c r="E2156" s="185"/>
      <c r="AC2156" s="87"/>
      <c r="AD2156" s="87"/>
      <c r="AE2156" s="87"/>
      <c r="AF2156" s="87"/>
      <c r="AG2156" s="2"/>
      <c r="AH2156" s="2"/>
    </row>
    <row r="2157" spans="2:34">
      <c r="B2157" s="87"/>
      <c r="C2157" s="185"/>
      <c r="D2157" s="87"/>
      <c r="E2157" s="185"/>
      <c r="AC2157" s="87"/>
      <c r="AD2157" s="87"/>
      <c r="AE2157" s="87"/>
      <c r="AF2157" s="87"/>
      <c r="AG2157" s="2"/>
      <c r="AH2157" s="2"/>
    </row>
    <row r="2158" spans="2:34">
      <c r="B2158" s="87"/>
      <c r="C2158" s="185"/>
      <c r="D2158" s="87"/>
      <c r="E2158" s="185"/>
      <c r="AC2158" s="87"/>
      <c r="AD2158" s="87"/>
      <c r="AE2158" s="87"/>
      <c r="AF2158" s="87"/>
      <c r="AG2158" s="2"/>
      <c r="AH2158" s="2"/>
    </row>
    <row r="2159" spans="2:34">
      <c r="B2159" s="87"/>
      <c r="C2159" s="185"/>
      <c r="D2159" s="87"/>
      <c r="E2159" s="185"/>
      <c r="AC2159" s="87"/>
      <c r="AD2159" s="87"/>
      <c r="AE2159" s="87"/>
      <c r="AF2159" s="87"/>
      <c r="AG2159" s="2"/>
      <c r="AH2159" s="2"/>
    </row>
    <row r="2160" spans="2:34">
      <c r="B2160" s="87"/>
      <c r="C2160" s="185"/>
      <c r="D2160" s="87"/>
      <c r="E2160" s="185"/>
      <c r="AC2160" s="87"/>
      <c r="AD2160" s="87"/>
      <c r="AE2160" s="87"/>
      <c r="AF2160" s="87"/>
      <c r="AG2160" s="2"/>
      <c r="AH2160" s="2"/>
    </row>
    <row r="2161" spans="2:34">
      <c r="B2161" s="87"/>
      <c r="C2161" s="185"/>
      <c r="D2161" s="87"/>
      <c r="E2161" s="185"/>
      <c r="AC2161" s="87"/>
      <c r="AD2161" s="87"/>
      <c r="AE2161" s="87"/>
      <c r="AF2161" s="87"/>
      <c r="AG2161" s="2"/>
      <c r="AH2161" s="2"/>
    </row>
    <row r="2162" spans="2:34">
      <c r="B2162" s="87"/>
      <c r="C2162" s="185"/>
      <c r="D2162" s="87"/>
      <c r="E2162" s="185"/>
      <c r="AC2162" s="87"/>
      <c r="AD2162" s="87"/>
      <c r="AE2162" s="87"/>
      <c r="AF2162" s="87"/>
      <c r="AG2162" s="2"/>
      <c r="AH2162" s="2"/>
    </row>
    <row r="2163" spans="2:34">
      <c r="B2163" s="87"/>
      <c r="C2163" s="185"/>
      <c r="D2163" s="87"/>
      <c r="E2163" s="185"/>
      <c r="AC2163" s="87"/>
      <c r="AD2163" s="87"/>
      <c r="AE2163" s="87"/>
      <c r="AF2163" s="87"/>
      <c r="AG2163" s="2"/>
      <c r="AH2163" s="2"/>
    </row>
    <row r="2164" spans="2:34">
      <c r="B2164" s="87"/>
      <c r="C2164" s="185"/>
      <c r="D2164" s="87"/>
      <c r="E2164" s="185"/>
      <c r="AC2164" s="87"/>
      <c r="AD2164" s="87"/>
      <c r="AE2164" s="87"/>
      <c r="AF2164" s="87"/>
      <c r="AG2164" s="2"/>
      <c r="AH2164" s="2"/>
    </row>
    <row r="2165" spans="2:34">
      <c r="B2165" s="87"/>
      <c r="C2165" s="185"/>
      <c r="D2165" s="87"/>
      <c r="E2165" s="185"/>
      <c r="AC2165" s="87"/>
      <c r="AD2165" s="87"/>
      <c r="AE2165" s="87"/>
      <c r="AF2165" s="87"/>
      <c r="AG2165" s="2"/>
      <c r="AH2165" s="2"/>
    </row>
    <row r="2166" spans="2:34">
      <c r="B2166" s="87"/>
      <c r="C2166" s="185"/>
      <c r="D2166" s="87"/>
      <c r="E2166" s="185"/>
      <c r="AC2166" s="87"/>
      <c r="AD2166" s="87"/>
      <c r="AE2166" s="87"/>
      <c r="AF2166" s="87"/>
      <c r="AG2166" s="2"/>
      <c r="AH2166" s="2"/>
    </row>
    <row r="2167" spans="2:34">
      <c r="B2167" s="87"/>
      <c r="C2167" s="185"/>
      <c r="D2167" s="87"/>
      <c r="E2167" s="185"/>
      <c r="AC2167" s="87"/>
      <c r="AD2167" s="87"/>
      <c r="AE2167" s="87"/>
      <c r="AF2167" s="87"/>
      <c r="AG2167" s="2"/>
      <c r="AH2167" s="2"/>
    </row>
    <row r="2168" spans="2:34">
      <c r="B2168" s="87"/>
      <c r="C2168" s="185"/>
      <c r="D2168" s="87"/>
      <c r="E2168" s="185"/>
      <c r="AC2168" s="87"/>
      <c r="AD2168" s="87"/>
      <c r="AE2168" s="87"/>
      <c r="AF2168" s="87"/>
      <c r="AG2168" s="2"/>
      <c r="AH2168" s="2"/>
    </row>
    <row r="2169" spans="2:34">
      <c r="B2169" s="87"/>
      <c r="C2169" s="185"/>
      <c r="D2169" s="87"/>
      <c r="E2169" s="185"/>
      <c r="AC2169" s="87"/>
      <c r="AD2169" s="87"/>
      <c r="AE2169" s="87"/>
      <c r="AF2169" s="87"/>
      <c r="AG2169" s="2"/>
      <c r="AH2169" s="2"/>
    </row>
    <row r="2170" spans="2:34">
      <c r="B2170" s="87"/>
      <c r="C2170" s="185"/>
      <c r="D2170" s="87"/>
      <c r="E2170" s="185"/>
      <c r="AC2170" s="87"/>
      <c r="AD2170" s="87"/>
      <c r="AE2170" s="87"/>
      <c r="AF2170" s="87"/>
      <c r="AG2170" s="2"/>
      <c r="AH2170" s="2"/>
    </row>
    <row r="2171" spans="2:34">
      <c r="B2171" s="87"/>
      <c r="C2171" s="185"/>
      <c r="D2171" s="87"/>
      <c r="E2171" s="185"/>
      <c r="AC2171" s="87"/>
      <c r="AD2171" s="87"/>
      <c r="AE2171" s="87"/>
      <c r="AF2171" s="87"/>
      <c r="AG2171" s="2"/>
      <c r="AH2171" s="2"/>
    </row>
    <row r="2172" spans="2:34">
      <c r="B2172" s="87"/>
      <c r="C2172" s="185"/>
      <c r="D2172" s="87"/>
      <c r="E2172" s="185"/>
      <c r="AC2172" s="87"/>
      <c r="AD2172" s="87"/>
      <c r="AE2172" s="87"/>
      <c r="AF2172" s="87"/>
      <c r="AG2172" s="2"/>
      <c r="AH2172" s="2"/>
    </row>
    <row r="2173" spans="2:34">
      <c r="B2173" s="87"/>
      <c r="C2173" s="185"/>
      <c r="D2173" s="87"/>
      <c r="E2173" s="185"/>
      <c r="AC2173" s="87"/>
      <c r="AD2173" s="87"/>
      <c r="AE2173" s="87"/>
      <c r="AF2173" s="87"/>
      <c r="AG2173" s="2"/>
      <c r="AH2173" s="2"/>
    </row>
    <row r="2174" spans="2:34">
      <c r="B2174" s="87"/>
      <c r="C2174" s="185"/>
      <c r="D2174" s="87"/>
      <c r="E2174" s="185"/>
      <c r="AC2174" s="87"/>
      <c r="AD2174" s="87"/>
      <c r="AE2174" s="87"/>
      <c r="AF2174" s="87"/>
      <c r="AG2174" s="2"/>
      <c r="AH2174" s="2"/>
    </row>
    <row r="2175" spans="2:34">
      <c r="B2175" s="87"/>
      <c r="C2175" s="185"/>
      <c r="D2175" s="87"/>
      <c r="E2175" s="185"/>
      <c r="AC2175" s="87"/>
      <c r="AD2175" s="87"/>
      <c r="AE2175" s="87"/>
      <c r="AF2175" s="87"/>
      <c r="AG2175" s="2"/>
      <c r="AH2175" s="2"/>
    </row>
    <row r="2176" spans="2:34">
      <c r="B2176" s="87"/>
      <c r="C2176" s="185"/>
      <c r="D2176" s="87"/>
      <c r="E2176" s="185"/>
      <c r="AC2176" s="87"/>
      <c r="AD2176" s="87"/>
      <c r="AE2176" s="87"/>
      <c r="AF2176" s="87"/>
      <c r="AG2176" s="2"/>
      <c r="AH2176" s="2"/>
    </row>
    <row r="2177" spans="2:34">
      <c r="B2177" s="87"/>
      <c r="C2177" s="185"/>
      <c r="D2177" s="87"/>
      <c r="E2177" s="185"/>
      <c r="AC2177" s="87"/>
      <c r="AD2177" s="87"/>
      <c r="AE2177" s="87"/>
      <c r="AF2177" s="87"/>
      <c r="AG2177" s="2"/>
      <c r="AH2177" s="2"/>
    </row>
    <row r="2178" spans="2:34">
      <c r="B2178" s="87"/>
      <c r="C2178" s="185"/>
      <c r="D2178" s="87"/>
      <c r="E2178" s="185"/>
      <c r="AC2178" s="87"/>
      <c r="AD2178" s="87"/>
      <c r="AE2178" s="87"/>
      <c r="AF2178" s="87"/>
      <c r="AG2178" s="2"/>
      <c r="AH2178" s="2"/>
    </row>
    <row r="2179" spans="2:34">
      <c r="B2179" s="87"/>
      <c r="C2179" s="185"/>
      <c r="D2179" s="87"/>
      <c r="E2179" s="185"/>
      <c r="AC2179" s="87"/>
      <c r="AD2179" s="87"/>
      <c r="AE2179" s="87"/>
      <c r="AF2179" s="87"/>
      <c r="AG2179" s="2"/>
      <c r="AH2179" s="2"/>
    </row>
    <row r="2180" spans="2:34">
      <c r="B2180" s="87"/>
      <c r="C2180" s="185"/>
      <c r="D2180" s="87"/>
      <c r="E2180" s="185"/>
      <c r="AC2180" s="87"/>
      <c r="AD2180" s="87"/>
      <c r="AE2180" s="87"/>
      <c r="AF2180" s="87"/>
      <c r="AG2180" s="2"/>
      <c r="AH2180" s="2"/>
    </row>
    <row r="2181" spans="2:34">
      <c r="B2181" s="87"/>
      <c r="C2181" s="185"/>
      <c r="D2181" s="87"/>
      <c r="E2181" s="185"/>
      <c r="AC2181" s="87"/>
      <c r="AD2181" s="87"/>
      <c r="AE2181" s="87"/>
      <c r="AF2181" s="87"/>
      <c r="AG2181" s="2"/>
      <c r="AH2181" s="2"/>
    </row>
    <row r="2182" spans="2:34">
      <c r="B2182" s="87"/>
      <c r="C2182" s="185"/>
      <c r="D2182" s="87"/>
      <c r="E2182" s="185"/>
      <c r="AC2182" s="87"/>
      <c r="AD2182" s="87"/>
      <c r="AE2182" s="87"/>
      <c r="AF2182" s="87"/>
      <c r="AG2182" s="2"/>
      <c r="AH2182" s="2"/>
    </row>
    <row r="2183" spans="2:34">
      <c r="B2183" s="87"/>
      <c r="C2183" s="185"/>
      <c r="D2183" s="87"/>
      <c r="E2183" s="185"/>
      <c r="AC2183" s="87"/>
      <c r="AD2183" s="87"/>
      <c r="AE2183" s="87"/>
      <c r="AF2183" s="87"/>
      <c r="AG2183" s="2"/>
      <c r="AH2183" s="2"/>
    </row>
    <row r="2184" spans="2:34">
      <c r="B2184" s="87"/>
      <c r="C2184" s="185"/>
      <c r="D2184" s="87"/>
      <c r="E2184" s="185"/>
      <c r="AC2184" s="87"/>
      <c r="AD2184" s="87"/>
      <c r="AE2184" s="87"/>
      <c r="AF2184" s="87"/>
      <c r="AG2184" s="2"/>
      <c r="AH2184" s="2"/>
    </row>
    <row r="2185" spans="2:34">
      <c r="B2185" s="87"/>
      <c r="C2185" s="185"/>
      <c r="D2185" s="87"/>
      <c r="E2185" s="185"/>
      <c r="AC2185" s="87"/>
      <c r="AD2185" s="87"/>
      <c r="AE2185" s="87"/>
      <c r="AF2185" s="87"/>
      <c r="AG2185" s="2"/>
      <c r="AH2185" s="2"/>
    </row>
    <row r="2186" spans="2:34">
      <c r="B2186" s="87"/>
      <c r="C2186" s="185"/>
      <c r="D2186" s="87"/>
      <c r="E2186" s="185"/>
      <c r="AC2186" s="87"/>
      <c r="AD2186" s="87"/>
      <c r="AE2186" s="87"/>
      <c r="AF2186" s="87"/>
      <c r="AG2186" s="2"/>
      <c r="AH2186" s="2"/>
    </row>
    <row r="2187" spans="2:34">
      <c r="B2187" s="87"/>
      <c r="C2187" s="185"/>
      <c r="D2187" s="87"/>
      <c r="E2187" s="185"/>
      <c r="AC2187" s="87"/>
      <c r="AD2187" s="87"/>
      <c r="AE2187" s="87"/>
      <c r="AF2187" s="87"/>
      <c r="AG2187" s="2"/>
      <c r="AH2187" s="2"/>
    </row>
    <row r="2188" spans="2:34">
      <c r="B2188" s="87"/>
      <c r="C2188" s="185"/>
      <c r="D2188" s="87"/>
      <c r="E2188" s="185"/>
      <c r="AC2188" s="87"/>
      <c r="AD2188" s="87"/>
      <c r="AE2188" s="87"/>
      <c r="AF2188" s="87"/>
      <c r="AG2188" s="2"/>
      <c r="AH2188" s="2"/>
    </row>
    <row r="2189" spans="2:34">
      <c r="B2189" s="87"/>
      <c r="C2189" s="185"/>
      <c r="D2189" s="87"/>
      <c r="E2189" s="185"/>
      <c r="AC2189" s="87"/>
      <c r="AD2189" s="87"/>
      <c r="AE2189" s="87"/>
      <c r="AF2189" s="87"/>
      <c r="AG2189" s="2"/>
      <c r="AH2189" s="2"/>
    </row>
    <row r="2190" spans="2:34">
      <c r="B2190" s="87"/>
      <c r="C2190" s="185"/>
      <c r="D2190" s="87"/>
      <c r="E2190" s="185"/>
      <c r="AC2190" s="87"/>
      <c r="AD2190" s="87"/>
      <c r="AE2190" s="87"/>
      <c r="AF2190" s="87"/>
      <c r="AG2190" s="2"/>
      <c r="AH2190" s="2"/>
    </row>
    <row r="2191" spans="2:34">
      <c r="B2191" s="87"/>
      <c r="C2191" s="185"/>
      <c r="D2191" s="87"/>
      <c r="E2191" s="185"/>
      <c r="AC2191" s="87"/>
      <c r="AD2191" s="87"/>
      <c r="AE2191" s="87"/>
      <c r="AF2191" s="87"/>
      <c r="AG2191" s="2"/>
      <c r="AH2191" s="2"/>
    </row>
    <row r="2192" spans="2:34">
      <c r="B2192" s="87"/>
      <c r="C2192" s="185"/>
      <c r="D2192" s="87"/>
      <c r="E2192" s="185"/>
      <c r="AC2192" s="87"/>
      <c r="AD2192" s="87"/>
      <c r="AE2192" s="87"/>
      <c r="AF2192" s="87"/>
      <c r="AG2192" s="2"/>
      <c r="AH2192" s="2"/>
    </row>
    <row r="2193" spans="2:34">
      <c r="B2193" s="87"/>
      <c r="C2193" s="185"/>
      <c r="D2193" s="87"/>
      <c r="E2193" s="185"/>
      <c r="AC2193" s="87"/>
      <c r="AD2193" s="87"/>
      <c r="AE2193" s="87"/>
      <c r="AF2193" s="87"/>
      <c r="AG2193" s="2"/>
      <c r="AH2193" s="2"/>
    </row>
    <row r="2194" spans="2:34">
      <c r="B2194" s="87"/>
      <c r="C2194" s="185"/>
      <c r="D2194" s="87"/>
      <c r="E2194" s="185"/>
      <c r="AC2194" s="87"/>
      <c r="AD2194" s="87"/>
      <c r="AE2194" s="87"/>
      <c r="AF2194" s="87"/>
      <c r="AG2194" s="2"/>
      <c r="AH2194" s="2"/>
    </row>
    <row r="2195" spans="2:34">
      <c r="B2195" s="87"/>
      <c r="C2195" s="185"/>
      <c r="D2195" s="87"/>
      <c r="E2195" s="185"/>
      <c r="AC2195" s="87"/>
      <c r="AD2195" s="87"/>
      <c r="AE2195" s="87"/>
      <c r="AF2195" s="87"/>
      <c r="AG2195" s="2"/>
      <c r="AH2195" s="2"/>
    </row>
    <row r="2196" spans="2:34">
      <c r="B2196" s="87"/>
      <c r="C2196" s="185"/>
      <c r="D2196" s="87"/>
      <c r="E2196" s="185"/>
      <c r="AC2196" s="87"/>
      <c r="AD2196" s="87"/>
      <c r="AE2196" s="87"/>
      <c r="AF2196" s="87"/>
      <c r="AG2196" s="2"/>
      <c r="AH2196" s="2"/>
    </row>
    <row r="2197" spans="2:34">
      <c r="B2197" s="87"/>
      <c r="C2197" s="185"/>
      <c r="D2197" s="87"/>
      <c r="E2197" s="185"/>
      <c r="AC2197" s="87"/>
      <c r="AD2197" s="87"/>
      <c r="AE2197" s="87"/>
      <c r="AF2197" s="87"/>
      <c r="AG2197" s="2"/>
      <c r="AH2197" s="2"/>
    </row>
    <row r="2198" spans="2:34">
      <c r="B2198" s="87"/>
      <c r="C2198" s="185"/>
      <c r="D2198" s="87"/>
      <c r="E2198" s="185"/>
      <c r="AC2198" s="87"/>
      <c r="AD2198" s="87"/>
      <c r="AE2198" s="87"/>
      <c r="AF2198" s="87"/>
      <c r="AG2198" s="2"/>
      <c r="AH2198" s="2"/>
    </row>
    <row r="2199" spans="2:34">
      <c r="B2199" s="87"/>
      <c r="C2199" s="185"/>
      <c r="D2199" s="87"/>
      <c r="E2199" s="185"/>
      <c r="AC2199" s="87"/>
      <c r="AD2199" s="87"/>
      <c r="AE2199" s="87"/>
      <c r="AF2199" s="87"/>
      <c r="AG2199" s="2"/>
      <c r="AH2199" s="2"/>
    </row>
    <row r="2200" spans="2:34">
      <c r="B2200" s="87"/>
      <c r="C2200" s="185"/>
      <c r="D2200" s="87"/>
      <c r="E2200" s="185"/>
      <c r="AC2200" s="87"/>
      <c r="AD2200" s="87"/>
      <c r="AE2200" s="87"/>
      <c r="AF2200" s="87"/>
      <c r="AG2200" s="2"/>
      <c r="AH2200" s="2"/>
    </row>
    <row r="2201" spans="2:34">
      <c r="B2201" s="87"/>
      <c r="C2201" s="185"/>
      <c r="D2201" s="87"/>
      <c r="E2201" s="185"/>
      <c r="AC2201" s="87"/>
      <c r="AD2201" s="87"/>
      <c r="AE2201" s="87"/>
      <c r="AF2201" s="87"/>
      <c r="AG2201" s="2"/>
      <c r="AH2201" s="2"/>
    </row>
    <row r="2202" spans="2:34">
      <c r="B2202" s="87"/>
      <c r="C2202" s="185"/>
      <c r="D2202" s="87"/>
      <c r="E2202" s="185"/>
      <c r="AC2202" s="87"/>
      <c r="AD2202" s="87"/>
      <c r="AE2202" s="87"/>
      <c r="AF2202" s="87"/>
      <c r="AG2202" s="2"/>
      <c r="AH2202" s="2"/>
    </row>
    <row r="2203" spans="2:34">
      <c r="B2203" s="87"/>
      <c r="C2203" s="185"/>
      <c r="D2203" s="87"/>
      <c r="E2203" s="185"/>
      <c r="AC2203" s="87"/>
      <c r="AD2203" s="87"/>
      <c r="AE2203" s="87"/>
      <c r="AF2203" s="87"/>
      <c r="AG2203" s="2"/>
      <c r="AH2203" s="2"/>
    </row>
    <row r="2204" spans="2:34">
      <c r="B2204" s="87"/>
      <c r="C2204" s="185"/>
      <c r="D2204" s="87"/>
      <c r="E2204" s="185"/>
      <c r="AC2204" s="87"/>
      <c r="AD2204" s="87"/>
      <c r="AE2204" s="87"/>
      <c r="AF2204" s="87"/>
      <c r="AG2204" s="2"/>
      <c r="AH2204" s="2"/>
    </row>
    <row r="2205" spans="2:34">
      <c r="B2205" s="87"/>
      <c r="C2205" s="185"/>
      <c r="D2205" s="87"/>
      <c r="E2205" s="185"/>
      <c r="AC2205" s="87"/>
      <c r="AD2205" s="87"/>
      <c r="AE2205" s="87"/>
      <c r="AF2205" s="87"/>
      <c r="AG2205" s="2"/>
      <c r="AH2205" s="2"/>
    </row>
    <row r="2206" spans="2:34">
      <c r="B2206" s="87"/>
      <c r="C2206" s="185"/>
      <c r="D2206" s="87"/>
      <c r="E2206" s="185"/>
      <c r="AC2206" s="87"/>
      <c r="AD2206" s="87"/>
      <c r="AE2206" s="87"/>
      <c r="AF2206" s="87"/>
      <c r="AG2206" s="2"/>
      <c r="AH2206" s="2"/>
    </row>
    <row r="2207" spans="2:34">
      <c r="B2207" s="87"/>
      <c r="C2207" s="185"/>
      <c r="D2207" s="87"/>
      <c r="E2207" s="185"/>
      <c r="AC2207" s="87"/>
      <c r="AD2207" s="87"/>
      <c r="AE2207" s="87"/>
      <c r="AF2207" s="87"/>
      <c r="AG2207" s="2"/>
      <c r="AH2207" s="2"/>
    </row>
    <row r="2208" spans="2:34">
      <c r="B2208" s="87"/>
      <c r="C2208" s="185"/>
      <c r="D2208" s="87"/>
      <c r="E2208" s="185"/>
      <c r="AC2208" s="87"/>
      <c r="AD2208" s="87"/>
      <c r="AE2208" s="87"/>
      <c r="AF2208" s="87"/>
      <c r="AG2208" s="2"/>
      <c r="AH2208" s="2"/>
    </row>
    <row r="2209" spans="2:34">
      <c r="B2209" s="87"/>
      <c r="C2209" s="185"/>
      <c r="D2209" s="87"/>
      <c r="E2209" s="185"/>
      <c r="AC2209" s="87"/>
      <c r="AD2209" s="87"/>
      <c r="AE2209" s="87"/>
      <c r="AF2209" s="87"/>
      <c r="AG2209" s="2"/>
      <c r="AH2209" s="2"/>
    </row>
    <row r="2210" spans="2:34">
      <c r="B2210" s="87"/>
      <c r="C2210" s="185"/>
      <c r="D2210" s="87"/>
      <c r="E2210" s="185"/>
      <c r="AC2210" s="87"/>
      <c r="AD2210" s="87"/>
      <c r="AE2210" s="87"/>
      <c r="AF2210" s="87"/>
      <c r="AG2210" s="2"/>
      <c r="AH2210" s="2"/>
    </row>
    <row r="2211" spans="2:34">
      <c r="B2211" s="87"/>
      <c r="C2211" s="185"/>
      <c r="D2211" s="87"/>
      <c r="E2211" s="185"/>
      <c r="AC2211" s="87"/>
      <c r="AD2211" s="87"/>
      <c r="AE2211" s="87"/>
      <c r="AF2211" s="87"/>
      <c r="AG2211" s="2"/>
      <c r="AH2211" s="2"/>
    </row>
    <row r="2212" spans="2:34">
      <c r="B2212" s="87"/>
      <c r="C2212" s="185"/>
      <c r="D2212" s="87"/>
      <c r="E2212" s="185"/>
      <c r="AC2212" s="87"/>
      <c r="AD2212" s="87"/>
      <c r="AE2212" s="87"/>
      <c r="AF2212" s="87"/>
      <c r="AG2212" s="2"/>
      <c r="AH2212" s="2"/>
    </row>
    <row r="2213" spans="2:34">
      <c r="B2213" s="87"/>
      <c r="C2213" s="185"/>
      <c r="D2213" s="87"/>
      <c r="E2213" s="185"/>
      <c r="AC2213" s="87"/>
      <c r="AD2213" s="87"/>
      <c r="AE2213" s="87"/>
      <c r="AF2213" s="87"/>
      <c r="AG2213" s="2"/>
      <c r="AH2213" s="2"/>
    </row>
    <row r="2214" spans="2:34">
      <c r="B2214" s="87"/>
      <c r="C2214" s="185"/>
      <c r="D2214" s="87"/>
      <c r="E2214" s="185"/>
      <c r="AC2214" s="87"/>
      <c r="AD2214" s="87"/>
      <c r="AE2214" s="87"/>
      <c r="AF2214" s="87"/>
      <c r="AG2214" s="2"/>
      <c r="AH2214" s="2"/>
    </row>
    <row r="2215" spans="2:34">
      <c r="B2215" s="87"/>
      <c r="C2215" s="185"/>
      <c r="D2215" s="87"/>
      <c r="E2215" s="185"/>
      <c r="AC2215" s="87"/>
      <c r="AD2215" s="87"/>
      <c r="AE2215" s="87"/>
      <c r="AF2215" s="87"/>
      <c r="AG2215" s="2"/>
      <c r="AH2215" s="2"/>
    </row>
    <row r="2216" spans="2:34">
      <c r="B2216" s="87"/>
      <c r="C2216" s="185"/>
      <c r="D2216" s="87"/>
      <c r="E2216" s="185"/>
      <c r="AC2216" s="87"/>
      <c r="AD2216" s="87"/>
      <c r="AE2216" s="87"/>
      <c r="AF2216" s="87"/>
      <c r="AG2216" s="2"/>
      <c r="AH2216" s="2"/>
    </row>
    <row r="2217" spans="2:34">
      <c r="B2217" s="87"/>
      <c r="C2217" s="185"/>
      <c r="D2217" s="87"/>
      <c r="E2217" s="185"/>
      <c r="AC2217" s="87"/>
      <c r="AD2217" s="87"/>
      <c r="AE2217" s="87"/>
      <c r="AF2217" s="87"/>
      <c r="AG2217" s="2"/>
      <c r="AH2217" s="2"/>
    </row>
    <row r="2218" spans="2:34">
      <c r="B2218" s="87"/>
      <c r="C2218" s="185"/>
      <c r="D2218" s="87"/>
      <c r="E2218" s="185"/>
      <c r="AC2218" s="87"/>
      <c r="AD2218" s="87"/>
      <c r="AE2218" s="87"/>
      <c r="AF2218" s="87"/>
      <c r="AG2218" s="2"/>
      <c r="AH2218" s="2"/>
    </row>
    <row r="2219" spans="2:34">
      <c r="B2219" s="87"/>
      <c r="C2219" s="185"/>
      <c r="D2219" s="87"/>
      <c r="E2219" s="185"/>
      <c r="AC2219" s="87"/>
      <c r="AD2219" s="87"/>
      <c r="AE2219" s="87"/>
      <c r="AF2219" s="87"/>
      <c r="AG2219" s="2"/>
      <c r="AH2219" s="2"/>
    </row>
    <row r="2220" spans="2:34">
      <c r="B2220" s="87"/>
      <c r="C2220" s="185"/>
      <c r="D2220" s="87"/>
      <c r="E2220" s="185"/>
      <c r="AC2220" s="87"/>
      <c r="AD2220" s="87"/>
      <c r="AE2220" s="87"/>
      <c r="AF2220" s="87"/>
      <c r="AG2220" s="2"/>
      <c r="AH2220" s="2"/>
    </row>
    <row r="2221" spans="2:34">
      <c r="B2221" s="87"/>
      <c r="C2221" s="185"/>
      <c r="D2221" s="87"/>
      <c r="E2221" s="185"/>
      <c r="AC2221" s="87"/>
      <c r="AD2221" s="87"/>
      <c r="AE2221" s="87"/>
      <c r="AF2221" s="87"/>
      <c r="AG2221" s="2"/>
      <c r="AH2221" s="2"/>
    </row>
    <row r="2222" spans="2:34">
      <c r="B2222" s="87"/>
      <c r="C2222" s="185"/>
      <c r="D2222" s="87"/>
      <c r="E2222" s="185"/>
      <c r="AC2222" s="87"/>
      <c r="AD2222" s="87"/>
      <c r="AE2222" s="87"/>
      <c r="AF2222" s="87"/>
      <c r="AG2222" s="2"/>
      <c r="AH2222" s="2"/>
    </row>
    <row r="2223" spans="2:34">
      <c r="B2223" s="87"/>
      <c r="C2223" s="185"/>
      <c r="D2223" s="87"/>
      <c r="E2223" s="185"/>
      <c r="AC2223" s="87"/>
      <c r="AD2223" s="87"/>
      <c r="AE2223" s="87"/>
      <c r="AF2223" s="87"/>
      <c r="AG2223" s="2"/>
      <c r="AH2223" s="2"/>
    </row>
    <row r="2224" spans="2:34">
      <c r="B2224" s="87"/>
      <c r="C2224" s="185"/>
      <c r="D2224" s="87"/>
      <c r="E2224" s="185"/>
      <c r="AC2224" s="87"/>
      <c r="AD2224" s="87"/>
      <c r="AE2224" s="87"/>
      <c r="AF2224" s="87"/>
      <c r="AG2224" s="2"/>
      <c r="AH2224" s="2"/>
    </row>
    <row r="2225" spans="2:34">
      <c r="B2225" s="87"/>
      <c r="C2225" s="185"/>
      <c r="D2225" s="87"/>
      <c r="E2225" s="185"/>
      <c r="AC2225" s="87"/>
      <c r="AD2225" s="87"/>
      <c r="AE2225" s="87"/>
      <c r="AF2225" s="87"/>
      <c r="AG2225" s="2"/>
      <c r="AH2225" s="2"/>
    </row>
    <row r="2226" spans="2:34">
      <c r="B2226" s="87"/>
      <c r="C2226" s="185"/>
      <c r="D2226" s="87"/>
      <c r="E2226" s="185"/>
      <c r="AC2226" s="87"/>
      <c r="AD2226" s="87"/>
      <c r="AE2226" s="87"/>
      <c r="AF2226" s="87"/>
      <c r="AG2226" s="2"/>
      <c r="AH2226" s="2"/>
    </row>
    <row r="2227" spans="2:34">
      <c r="B2227" s="87"/>
      <c r="C2227" s="185"/>
      <c r="D2227" s="87"/>
      <c r="E2227" s="185"/>
      <c r="AC2227" s="87"/>
      <c r="AD2227" s="87"/>
      <c r="AE2227" s="87"/>
      <c r="AF2227" s="87"/>
      <c r="AG2227" s="2"/>
      <c r="AH2227" s="2"/>
    </row>
    <row r="2228" spans="2:34">
      <c r="B2228" s="87"/>
      <c r="C2228" s="185"/>
      <c r="D2228" s="87"/>
      <c r="E2228" s="185"/>
      <c r="AC2228" s="87"/>
      <c r="AD2228" s="87"/>
      <c r="AE2228" s="87"/>
      <c r="AF2228" s="87"/>
      <c r="AG2228" s="2"/>
      <c r="AH2228" s="2"/>
    </row>
    <row r="2229" spans="2:34">
      <c r="B2229" s="87"/>
      <c r="C2229" s="185"/>
      <c r="D2229" s="87"/>
      <c r="E2229" s="185"/>
      <c r="AC2229" s="87"/>
      <c r="AD2229" s="87"/>
      <c r="AE2229" s="87"/>
      <c r="AF2229" s="87"/>
      <c r="AG2229" s="2"/>
      <c r="AH2229" s="2"/>
    </row>
    <row r="2230" spans="2:34">
      <c r="B2230" s="87"/>
      <c r="C2230" s="185"/>
      <c r="D2230" s="87"/>
      <c r="E2230" s="185"/>
      <c r="AC2230" s="87"/>
      <c r="AD2230" s="87"/>
      <c r="AE2230" s="87"/>
      <c r="AF2230" s="87"/>
      <c r="AG2230" s="2"/>
      <c r="AH2230" s="2"/>
    </row>
    <row r="2231" spans="2:34">
      <c r="B2231" s="87"/>
      <c r="C2231" s="185"/>
      <c r="D2231" s="87"/>
      <c r="E2231" s="185"/>
      <c r="AC2231" s="87"/>
      <c r="AD2231" s="87"/>
      <c r="AE2231" s="87"/>
      <c r="AF2231" s="87"/>
      <c r="AG2231" s="2"/>
      <c r="AH2231" s="2"/>
    </row>
    <row r="2232" spans="2:34">
      <c r="B2232" s="87"/>
      <c r="C2232" s="185"/>
      <c r="D2232" s="87"/>
      <c r="E2232" s="185"/>
      <c r="AC2232" s="87"/>
      <c r="AD2232" s="87"/>
      <c r="AE2232" s="87"/>
      <c r="AF2232" s="87"/>
      <c r="AG2232" s="2"/>
      <c r="AH2232" s="2"/>
    </row>
    <row r="2233" spans="2:34">
      <c r="B2233" s="87"/>
      <c r="C2233" s="185"/>
      <c r="D2233" s="87"/>
      <c r="E2233" s="185"/>
      <c r="AC2233" s="87"/>
      <c r="AD2233" s="87"/>
      <c r="AE2233" s="87"/>
      <c r="AF2233" s="87"/>
      <c r="AG2233" s="2"/>
      <c r="AH2233" s="2"/>
    </row>
    <row r="2234" spans="2:34">
      <c r="B2234" s="87"/>
      <c r="C2234" s="185"/>
      <c r="D2234" s="87"/>
      <c r="E2234" s="185"/>
      <c r="AC2234" s="87"/>
      <c r="AD2234" s="87"/>
      <c r="AE2234" s="87"/>
      <c r="AF2234" s="87"/>
      <c r="AG2234" s="2"/>
      <c r="AH2234" s="2"/>
    </row>
    <row r="2235" spans="2:34">
      <c r="B2235" s="87"/>
      <c r="C2235" s="185"/>
      <c r="D2235" s="87"/>
      <c r="E2235" s="185"/>
      <c r="AC2235" s="87"/>
      <c r="AD2235" s="87"/>
      <c r="AE2235" s="87"/>
      <c r="AF2235" s="87"/>
      <c r="AG2235" s="2"/>
      <c r="AH2235" s="2"/>
    </row>
    <row r="2236" spans="2:34">
      <c r="B2236" s="87"/>
      <c r="C2236" s="185"/>
      <c r="D2236" s="87"/>
      <c r="E2236" s="185"/>
      <c r="AC2236" s="87"/>
      <c r="AD2236" s="87"/>
      <c r="AE2236" s="87"/>
      <c r="AF2236" s="87"/>
      <c r="AG2236" s="2"/>
      <c r="AH2236" s="2"/>
    </row>
    <row r="2237" spans="2:34">
      <c r="B2237" s="87"/>
      <c r="C2237" s="185"/>
      <c r="D2237" s="87"/>
      <c r="E2237" s="185"/>
      <c r="AC2237" s="87"/>
      <c r="AD2237" s="87"/>
      <c r="AE2237" s="87"/>
      <c r="AF2237" s="87"/>
      <c r="AG2237" s="2"/>
      <c r="AH2237" s="2"/>
    </row>
    <row r="2238" spans="2:34">
      <c r="B2238" s="87"/>
      <c r="C2238" s="185"/>
      <c r="D2238" s="87"/>
      <c r="E2238" s="185"/>
      <c r="AC2238" s="87"/>
      <c r="AD2238" s="87"/>
      <c r="AE2238" s="87"/>
      <c r="AF2238" s="87"/>
      <c r="AG2238" s="2"/>
      <c r="AH2238" s="2"/>
    </row>
    <row r="2239" spans="2:34">
      <c r="B2239" s="87"/>
      <c r="C2239" s="185"/>
      <c r="D2239" s="87"/>
      <c r="E2239" s="185"/>
      <c r="AC2239" s="87"/>
      <c r="AD2239" s="87"/>
      <c r="AE2239" s="87"/>
      <c r="AF2239" s="87"/>
      <c r="AG2239" s="2"/>
      <c r="AH2239" s="2"/>
    </row>
    <row r="2240" spans="2:34">
      <c r="B2240" s="87"/>
      <c r="C2240" s="185"/>
      <c r="D2240" s="87"/>
      <c r="E2240" s="185"/>
      <c r="AC2240" s="87"/>
      <c r="AD2240" s="87"/>
      <c r="AE2240" s="87"/>
      <c r="AF2240" s="87"/>
      <c r="AG2240" s="2"/>
      <c r="AH2240" s="2"/>
    </row>
    <row r="2241" spans="2:34">
      <c r="B2241" s="87"/>
      <c r="C2241" s="185"/>
      <c r="D2241" s="87"/>
      <c r="E2241" s="185"/>
      <c r="AC2241" s="87"/>
      <c r="AD2241" s="87"/>
      <c r="AE2241" s="87"/>
      <c r="AF2241" s="87"/>
      <c r="AG2241" s="2"/>
      <c r="AH2241" s="2"/>
    </row>
    <row r="2242" spans="2:34">
      <c r="B2242" s="87"/>
      <c r="C2242" s="185"/>
      <c r="D2242" s="87"/>
      <c r="E2242" s="185"/>
      <c r="AC2242" s="87"/>
      <c r="AD2242" s="87"/>
      <c r="AE2242" s="87"/>
      <c r="AF2242" s="87"/>
      <c r="AG2242" s="2"/>
      <c r="AH2242" s="2"/>
    </row>
    <row r="2243" spans="2:34">
      <c r="B2243" s="87"/>
      <c r="C2243" s="185"/>
      <c r="D2243" s="87"/>
      <c r="E2243" s="185"/>
      <c r="AC2243" s="87"/>
      <c r="AD2243" s="87"/>
      <c r="AE2243" s="87"/>
      <c r="AF2243" s="87"/>
      <c r="AG2243" s="2"/>
      <c r="AH2243" s="2"/>
    </row>
    <row r="2244" spans="2:34">
      <c r="B2244" s="87"/>
      <c r="C2244" s="185"/>
      <c r="D2244" s="87"/>
      <c r="E2244" s="185"/>
      <c r="AC2244" s="87"/>
      <c r="AD2244" s="87"/>
      <c r="AE2244" s="87"/>
      <c r="AF2244" s="87"/>
      <c r="AG2244" s="2"/>
      <c r="AH2244" s="2"/>
    </row>
    <row r="2245" spans="2:34">
      <c r="B2245" s="87"/>
      <c r="C2245" s="185"/>
      <c r="D2245" s="87"/>
      <c r="E2245" s="185"/>
      <c r="AC2245" s="87"/>
      <c r="AD2245" s="87"/>
      <c r="AE2245" s="87"/>
      <c r="AF2245" s="87"/>
      <c r="AG2245" s="2"/>
      <c r="AH2245" s="2"/>
    </row>
    <row r="2246" spans="2:34">
      <c r="B2246" s="87"/>
      <c r="C2246" s="185"/>
      <c r="D2246" s="87"/>
      <c r="E2246" s="185"/>
      <c r="AC2246" s="87"/>
      <c r="AD2246" s="87"/>
      <c r="AE2246" s="87"/>
      <c r="AF2246" s="87"/>
      <c r="AG2246" s="2"/>
      <c r="AH2246" s="2"/>
    </row>
    <row r="2247" spans="2:34">
      <c r="B2247" s="87"/>
      <c r="C2247" s="185"/>
      <c r="D2247" s="87"/>
      <c r="E2247" s="185"/>
      <c r="AC2247" s="87"/>
      <c r="AD2247" s="87"/>
      <c r="AE2247" s="87"/>
      <c r="AF2247" s="87"/>
      <c r="AG2247" s="2"/>
      <c r="AH2247" s="2"/>
    </row>
    <row r="2248" spans="2:34">
      <c r="B2248" s="87"/>
      <c r="C2248" s="185"/>
      <c r="D2248" s="87"/>
      <c r="E2248" s="185"/>
      <c r="AC2248" s="87"/>
      <c r="AD2248" s="87"/>
      <c r="AE2248" s="87"/>
      <c r="AF2248" s="87"/>
      <c r="AG2248" s="2"/>
      <c r="AH2248" s="2"/>
    </row>
    <row r="2249" spans="2:34">
      <c r="B2249" s="87"/>
      <c r="C2249" s="185"/>
      <c r="D2249" s="87"/>
      <c r="E2249" s="185"/>
      <c r="AC2249" s="87"/>
      <c r="AD2249" s="87"/>
      <c r="AE2249" s="87"/>
      <c r="AF2249" s="87"/>
      <c r="AG2249" s="2"/>
      <c r="AH2249" s="2"/>
    </row>
    <row r="2250" spans="2:34">
      <c r="B2250" s="87"/>
      <c r="C2250" s="185"/>
      <c r="D2250" s="87"/>
      <c r="E2250" s="185"/>
      <c r="AC2250" s="87"/>
      <c r="AD2250" s="87"/>
      <c r="AE2250" s="87"/>
      <c r="AF2250" s="87"/>
      <c r="AG2250" s="2"/>
      <c r="AH2250" s="2"/>
    </row>
    <row r="2251" spans="2:34">
      <c r="B2251" s="87"/>
      <c r="C2251" s="185"/>
      <c r="D2251" s="87"/>
      <c r="E2251" s="185"/>
      <c r="AC2251" s="87"/>
      <c r="AD2251" s="87"/>
      <c r="AE2251" s="87"/>
      <c r="AF2251" s="87"/>
      <c r="AG2251" s="2"/>
      <c r="AH2251" s="2"/>
    </row>
    <row r="2252" spans="2:34">
      <c r="B2252" s="87"/>
      <c r="C2252" s="185"/>
      <c r="D2252" s="87"/>
      <c r="E2252" s="185"/>
      <c r="AC2252" s="87"/>
      <c r="AD2252" s="87"/>
      <c r="AE2252" s="87"/>
      <c r="AF2252" s="87"/>
      <c r="AG2252" s="2"/>
      <c r="AH2252" s="2"/>
    </row>
    <row r="2253" spans="2:34">
      <c r="B2253" s="87"/>
      <c r="C2253" s="185"/>
      <c r="D2253" s="87"/>
      <c r="E2253" s="185"/>
      <c r="AC2253" s="87"/>
      <c r="AD2253" s="87"/>
      <c r="AE2253" s="87"/>
      <c r="AF2253" s="87"/>
      <c r="AG2253" s="2"/>
      <c r="AH2253" s="2"/>
    </row>
    <row r="2254" spans="2:34">
      <c r="B2254" s="87"/>
      <c r="C2254" s="185"/>
      <c r="D2254" s="87"/>
      <c r="E2254" s="185"/>
      <c r="AC2254" s="87"/>
      <c r="AD2254" s="87"/>
      <c r="AE2254" s="87"/>
      <c r="AF2254" s="87"/>
      <c r="AG2254" s="2"/>
      <c r="AH2254" s="2"/>
    </row>
    <row r="2255" spans="2:34">
      <c r="B2255" s="87"/>
      <c r="C2255" s="185"/>
      <c r="D2255" s="87"/>
      <c r="E2255" s="185"/>
      <c r="AC2255" s="87"/>
      <c r="AD2255" s="87"/>
      <c r="AE2255" s="87"/>
      <c r="AF2255" s="87"/>
      <c r="AG2255" s="2"/>
      <c r="AH2255" s="2"/>
    </row>
    <row r="2256" spans="2:34">
      <c r="B2256" s="87"/>
      <c r="C2256" s="185"/>
      <c r="D2256" s="87"/>
      <c r="E2256" s="185"/>
      <c r="AC2256" s="87"/>
      <c r="AD2256" s="87"/>
      <c r="AE2256" s="87"/>
      <c r="AF2256" s="87"/>
      <c r="AG2256" s="2"/>
      <c r="AH2256" s="2"/>
    </row>
    <row r="2257" spans="2:34">
      <c r="B2257" s="87"/>
      <c r="C2257" s="185"/>
      <c r="D2257" s="87"/>
      <c r="E2257" s="185"/>
      <c r="AC2257" s="87"/>
      <c r="AD2257" s="87"/>
      <c r="AE2257" s="87"/>
      <c r="AF2257" s="87"/>
      <c r="AG2257" s="2"/>
      <c r="AH2257" s="2"/>
    </row>
    <row r="2258" spans="2:34">
      <c r="B2258" s="87"/>
      <c r="C2258" s="185"/>
      <c r="D2258" s="87"/>
      <c r="E2258" s="185"/>
      <c r="AC2258" s="87"/>
      <c r="AD2258" s="87"/>
      <c r="AE2258" s="87"/>
      <c r="AF2258" s="87"/>
      <c r="AG2258" s="2"/>
      <c r="AH2258" s="2"/>
    </row>
    <row r="2259" spans="2:34">
      <c r="B2259" s="87"/>
      <c r="C2259" s="185"/>
      <c r="D2259" s="87"/>
      <c r="E2259" s="185"/>
      <c r="AC2259" s="87"/>
      <c r="AD2259" s="87"/>
      <c r="AE2259" s="87"/>
      <c r="AF2259" s="87"/>
      <c r="AG2259" s="2"/>
      <c r="AH2259" s="2"/>
    </row>
    <row r="2260" spans="2:34">
      <c r="B2260" s="87"/>
      <c r="C2260" s="185"/>
      <c r="D2260" s="87"/>
      <c r="E2260" s="185"/>
      <c r="AC2260" s="87"/>
      <c r="AD2260" s="87"/>
      <c r="AE2260" s="87"/>
      <c r="AF2260" s="87"/>
      <c r="AG2260" s="2"/>
      <c r="AH2260" s="2"/>
    </row>
    <row r="2261" spans="2:34">
      <c r="B2261" s="87"/>
      <c r="C2261" s="185"/>
      <c r="D2261" s="87"/>
      <c r="E2261" s="185"/>
      <c r="AC2261" s="87"/>
      <c r="AD2261" s="87"/>
      <c r="AE2261" s="87"/>
      <c r="AF2261" s="87"/>
      <c r="AG2261" s="2"/>
      <c r="AH2261" s="2"/>
    </row>
    <row r="2262" spans="2:34">
      <c r="B2262" s="87"/>
      <c r="C2262" s="185"/>
      <c r="D2262" s="87"/>
      <c r="E2262" s="185"/>
      <c r="AC2262" s="87"/>
      <c r="AD2262" s="87"/>
      <c r="AE2262" s="87"/>
      <c r="AF2262" s="87"/>
      <c r="AG2262" s="2"/>
      <c r="AH2262" s="2"/>
    </row>
    <row r="2263" spans="2:34">
      <c r="B2263" s="87"/>
      <c r="C2263" s="185"/>
      <c r="D2263" s="87"/>
      <c r="E2263" s="185"/>
      <c r="AC2263" s="87"/>
      <c r="AD2263" s="87"/>
      <c r="AE2263" s="87"/>
      <c r="AF2263" s="87"/>
      <c r="AG2263" s="2"/>
      <c r="AH2263" s="2"/>
    </row>
    <row r="2264" spans="2:34">
      <c r="B2264" s="87"/>
      <c r="C2264" s="185"/>
      <c r="D2264" s="87"/>
      <c r="E2264" s="185"/>
      <c r="AC2264" s="87"/>
      <c r="AD2264" s="87"/>
      <c r="AE2264" s="87"/>
      <c r="AF2264" s="87"/>
      <c r="AG2264" s="2"/>
      <c r="AH2264" s="2"/>
    </row>
    <row r="2265" spans="2:34">
      <c r="B2265" s="87"/>
      <c r="C2265" s="185"/>
      <c r="D2265" s="87"/>
      <c r="E2265" s="185"/>
      <c r="AC2265" s="87"/>
      <c r="AD2265" s="87"/>
      <c r="AE2265" s="87"/>
      <c r="AF2265" s="87"/>
      <c r="AG2265" s="2"/>
      <c r="AH2265" s="2"/>
    </row>
    <row r="2266" spans="2:34">
      <c r="B2266" s="87"/>
      <c r="C2266" s="185"/>
      <c r="D2266" s="87"/>
      <c r="E2266" s="185"/>
      <c r="AC2266" s="87"/>
      <c r="AD2266" s="87"/>
      <c r="AE2266" s="87"/>
      <c r="AF2266" s="87"/>
      <c r="AG2266" s="2"/>
      <c r="AH2266" s="2"/>
    </row>
    <row r="2267" spans="2:34">
      <c r="B2267" s="87"/>
      <c r="C2267" s="185"/>
      <c r="D2267" s="87"/>
      <c r="E2267" s="185"/>
      <c r="AC2267" s="87"/>
      <c r="AD2267" s="87"/>
      <c r="AE2267" s="87"/>
      <c r="AF2267" s="87"/>
      <c r="AG2267" s="2"/>
      <c r="AH2267" s="2"/>
    </row>
    <row r="2268" spans="2:34">
      <c r="B2268" s="87"/>
      <c r="C2268" s="185"/>
      <c r="D2268" s="87"/>
      <c r="E2268" s="185"/>
      <c r="AC2268" s="87"/>
      <c r="AD2268" s="87"/>
      <c r="AE2268" s="87"/>
      <c r="AF2268" s="87"/>
      <c r="AG2268" s="2"/>
      <c r="AH2268" s="2"/>
    </row>
    <row r="2269" spans="2:34">
      <c r="B2269" s="87"/>
      <c r="C2269" s="185"/>
      <c r="D2269" s="87"/>
      <c r="E2269" s="185"/>
      <c r="AC2269" s="87"/>
      <c r="AD2269" s="87"/>
      <c r="AE2269" s="87"/>
      <c r="AF2269" s="87"/>
      <c r="AG2269" s="2"/>
      <c r="AH2269" s="2"/>
    </row>
    <row r="2270" spans="2:34">
      <c r="B2270" s="87"/>
      <c r="C2270" s="185"/>
      <c r="D2270" s="87"/>
      <c r="E2270" s="185"/>
      <c r="AC2270" s="87"/>
      <c r="AD2270" s="87"/>
      <c r="AE2270" s="87"/>
      <c r="AF2270" s="87"/>
      <c r="AG2270" s="2"/>
      <c r="AH2270" s="2"/>
    </row>
    <row r="2271" spans="2:34">
      <c r="B2271" s="87"/>
      <c r="C2271" s="185"/>
      <c r="D2271" s="87"/>
      <c r="E2271" s="185"/>
      <c r="AC2271" s="87"/>
      <c r="AD2271" s="87"/>
      <c r="AE2271" s="87"/>
      <c r="AF2271" s="87"/>
      <c r="AG2271" s="2"/>
      <c r="AH2271" s="2"/>
    </row>
    <row r="2272" spans="2:34">
      <c r="B2272" s="87"/>
      <c r="C2272" s="185"/>
      <c r="D2272" s="87"/>
      <c r="E2272" s="185"/>
      <c r="AC2272" s="87"/>
      <c r="AD2272" s="87"/>
      <c r="AE2272" s="87"/>
      <c r="AF2272" s="87"/>
      <c r="AG2272" s="2"/>
      <c r="AH2272" s="2"/>
    </row>
    <row r="2273" spans="2:34">
      <c r="B2273" s="87"/>
      <c r="C2273" s="185"/>
      <c r="D2273" s="87"/>
      <c r="E2273" s="185"/>
      <c r="AC2273" s="87"/>
      <c r="AD2273" s="87"/>
      <c r="AE2273" s="87"/>
      <c r="AF2273" s="87"/>
      <c r="AG2273" s="2"/>
      <c r="AH2273" s="2"/>
    </row>
    <row r="2274" spans="2:34">
      <c r="B2274" s="87"/>
      <c r="C2274" s="185"/>
      <c r="D2274" s="87"/>
      <c r="E2274" s="185"/>
      <c r="AC2274" s="87"/>
      <c r="AD2274" s="87"/>
      <c r="AE2274" s="87"/>
      <c r="AF2274" s="87"/>
      <c r="AG2274" s="2"/>
      <c r="AH2274" s="2"/>
    </row>
    <row r="2275" spans="2:34">
      <c r="B2275" s="87"/>
      <c r="C2275" s="185"/>
      <c r="D2275" s="87"/>
      <c r="E2275" s="185"/>
      <c r="AC2275" s="87"/>
      <c r="AD2275" s="87"/>
      <c r="AE2275" s="87"/>
      <c r="AF2275" s="87"/>
      <c r="AG2275" s="2"/>
      <c r="AH2275" s="2"/>
    </row>
    <row r="2276" spans="2:34">
      <c r="B2276" s="87"/>
      <c r="C2276" s="185"/>
      <c r="D2276" s="87"/>
      <c r="E2276" s="185"/>
      <c r="AC2276" s="87"/>
      <c r="AD2276" s="87"/>
      <c r="AE2276" s="87"/>
      <c r="AF2276" s="87"/>
      <c r="AG2276" s="2"/>
      <c r="AH2276" s="2"/>
    </row>
    <row r="2277" spans="2:34">
      <c r="B2277" s="87"/>
      <c r="C2277" s="185"/>
      <c r="D2277" s="87"/>
      <c r="E2277" s="185"/>
      <c r="AC2277" s="87"/>
      <c r="AD2277" s="87"/>
      <c r="AE2277" s="87"/>
      <c r="AF2277" s="87"/>
      <c r="AG2277" s="2"/>
      <c r="AH2277" s="2"/>
    </row>
    <row r="2278" spans="2:34">
      <c r="B2278" s="87"/>
      <c r="C2278" s="185"/>
      <c r="D2278" s="87"/>
      <c r="E2278" s="185"/>
      <c r="AC2278" s="87"/>
      <c r="AD2278" s="87"/>
      <c r="AE2278" s="87"/>
      <c r="AF2278" s="87"/>
      <c r="AG2278" s="2"/>
      <c r="AH2278" s="2"/>
    </row>
    <row r="2279" spans="2:34">
      <c r="B2279" s="87"/>
      <c r="C2279" s="185"/>
      <c r="D2279" s="87"/>
      <c r="E2279" s="185"/>
      <c r="AC2279" s="87"/>
      <c r="AD2279" s="87"/>
      <c r="AE2279" s="87"/>
      <c r="AF2279" s="87"/>
      <c r="AG2279" s="2"/>
      <c r="AH2279" s="2"/>
    </row>
    <row r="2280" spans="2:34">
      <c r="B2280" s="87"/>
      <c r="C2280" s="185"/>
      <c r="D2280" s="87"/>
      <c r="E2280" s="185"/>
      <c r="AC2280" s="87"/>
      <c r="AD2280" s="87"/>
      <c r="AE2280" s="87"/>
      <c r="AF2280" s="87"/>
      <c r="AG2280" s="2"/>
      <c r="AH2280" s="2"/>
    </row>
    <row r="2281" spans="2:34">
      <c r="B2281" s="87"/>
      <c r="C2281" s="185"/>
      <c r="D2281" s="87"/>
      <c r="E2281" s="185"/>
      <c r="AC2281" s="87"/>
      <c r="AD2281" s="87"/>
      <c r="AE2281" s="87"/>
      <c r="AF2281" s="87"/>
      <c r="AG2281" s="2"/>
      <c r="AH2281" s="2"/>
    </row>
    <row r="2282" spans="2:34">
      <c r="B2282" s="87"/>
      <c r="C2282" s="185"/>
      <c r="D2282" s="87"/>
      <c r="E2282" s="185"/>
      <c r="AC2282" s="87"/>
      <c r="AD2282" s="87"/>
      <c r="AE2282" s="87"/>
      <c r="AF2282" s="87"/>
      <c r="AG2282" s="2"/>
      <c r="AH2282" s="2"/>
    </row>
    <row r="2283" spans="2:34">
      <c r="B2283" s="87"/>
      <c r="C2283" s="185"/>
      <c r="D2283" s="87"/>
      <c r="E2283" s="185"/>
      <c r="AC2283" s="87"/>
      <c r="AD2283" s="87"/>
      <c r="AE2283" s="87"/>
      <c r="AF2283" s="87"/>
      <c r="AG2283" s="2"/>
      <c r="AH2283" s="2"/>
    </row>
    <row r="2284" spans="2:34">
      <c r="B2284" s="87"/>
      <c r="C2284" s="185"/>
      <c r="D2284" s="87"/>
      <c r="E2284" s="185"/>
      <c r="AC2284" s="87"/>
      <c r="AD2284" s="87"/>
      <c r="AE2284" s="87"/>
      <c r="AF2284" s="87"/>
      <c r="AG2284" s="2"/>
      <c r="AH2284" s="2"/>
    </row>
    <row r="2285" spans="2:34">
      <c r="B2285" s="87"/>
      <c r="C2285" s="185"/>
      <c r="D2285" s="87"/>
      <c r="E2285" s="185"/>
      <c r="AC2285" s="87"/>
      <c r="AD2285" s="87"/>
      <c r="AE2285" s="87"/>
      <c r="AF2285" s="87"/>
      <c r="AG2285" s="2"/>
      <c r="AH2285" s="2"/>
    </row>
    <row r="2286" spans="2:34">
      <c r="B2286" s="87"/>
      <c r="C2286" s="185"/>
      <c r="D2286" s="87"/>
      <c r="E2286" s="185"/>
      <c r="AC2286" s="87"/>
      <c r="AD2286" s="87"/>
      <c r="AE2286" s="87"/>
      <c r="AF2286" s="87"/>
      <c r="AG2286" s="2"/>
      <c r="AH2286" s="2"/>
    </row>
    <row r="2287" spans="2:34">
      <c r="B2287" s="87"/>
      <c r="C2287" s="185"/>
      <c r="D2287" s="87"/>
      <c r="E2287" s="185"/>
      <c r="AC2287" s="87"/>
      <c r="AD2287" s="87"/>
      <c r="AE2287" s="87"/>
      <c r="AF2287" s="87"/>
      <c r="AG2287" s="2"/>
      <c r="AH2287" s="2"/>
    </row>
    <row r="2288" spans="2:34">
      <c r="B2288" s="87"/>
      <c r="C2288" s="185"/>
      <c r="D2288" s="87"/>
      <c r="E2288" s="185"/>
      <c r="AC2288" s="87"/>
      <c r="AD2288" s="87"/>
      <c r="AE2288" s="87"/>
      <c r="AF2288" s="87"/>
      <c r="AG2288" s="2"/>
      <c r="AH2288" s="2"/>
    </row>
    <row r="2289" spans="2:34">
      <c r="B2289" s="87"/>
      <c r="C2289" s="185"/>
      <c r="D2289" s="87"/>
      <c r="E2289" s="185"/>
      <c r="AC2289" s="87"/>
      <c r="AD2289" s="87"/>
      <c r="AE2289" s="87"/>
      <c r="AF2289" s="87"/>
      <c r="AG2289" s="2"/>
      <c r="AH2289" s="2"/>
    </row>
    <row r="2290" spans="2:34">
      <c r="B2290" s="87"/>
      <c r="C2290" s="185"/>
      <c r="D2290" s="87"/>
      <c r="E2290" s="185"/>
      <c r="AC2290" s="87"/>
      <c r="AD2290" s="87"/>
      <c r="AE2290" s="87"/>
      <c r="AF2290" s="87"/>
      <c r="AG2290" s="2"/>
      <c r="AH2290" s="2"/>
    </row>
    <row r="2291" spans="2:34">
      <c r="B2291" s="87"/>
      <c r="C2291" s="185"/>
      <c r="D2291" s="87"/>
      <c r="E2291" s="185"/>
      <c r="AC2291" s="87"/>
      <c r="AD2291" s="87"/>
      <c r="AE2291" s="87"/>
      <c r="AF2291" s="87"/>
      <c r="AG2291" s="2"/>
      <c r="AH2291" s="2"/>
    </row>
    <row r="2292" spans="2:34">
      <c r="B2292" s="87"/>
      <c r="C2292" s="185"/>
      <c r="D2292" s="87"/>
      <c r="E2292" s="185"/>
      <c r="AC2292" s="87"/>
      <c r="AD2292" s="87"/>
      <c r="AE2292" s="87"/>
      <c r="AF2292" s="87"/>
      <c r="AG2292" s="2"/>
      <c r="AH2292" s="2"/>
    </row>
    <row r="2293" spans="2:34">
      <c r="B2293" s="87"/>
      <c r="C2293" s="185"/>
      <c r="D2293" s="87"/>
      <c r="E2293" s="185"/>
      <c r="AC2293" s="87"/>
      <c r="AD2293" s="87"/>
      <c r="AE2293" s="87"/>
      <c r="AF2293" s="87"/>
      <c r="AG2293" s="2"/>
      <c r="AH2293" s="2"/>
    </row>
    <row r="2294" spans="2:34">
      <c r="B2294" s="87"/>
      <c r="C2294" s="185"/>
      <c r="D2294" s="87"/>
      <c r="E2294" s="185"/>
      <c r="AC2294" s="87"/>
      <c r="AD2294" s="87"/>
      <c r="AE2294" s="87"/>
      <c r="AF2294" s="87"/>
      <c r="AG2294" s="2"/>
      <c r="AH2294" s="2"/>
    </row>
    <row r="2295" spans="2:34">
      <c r="B2295" s="87"/>
      <c r="C2295" s="185"/>
      <c r="D2295" s="87"/>
      <c r="E2295" s="185"/>
      <c r="AC2295" s="87"/>
      <c r="AD2295" s="87"/>
      <c r="AE2295" s="87"/>
      <c r="AF2295" s="87"/>
      <c r="AG2295" s="2"/>
      <c r="AH2295" s="2"/>
    </row>
    <row r="2296" spans="2:34">
      <c r="B2296" s="87"/>
      <c r="C2296" s="185"/>
      <c r="D2296" s="87"/>
      <c r="E2296" s="185"/>
      <c r="AC2296" s="87"/>
      <c r="AD2296" s="87"/>
      <c r="AE2296" s="87"/>
      <c r="AF2296" s="87"/>
      <c r="AG2296" s="2"/>
      <c r="AH2296" s="2"/>
    </row>
    <row r="2297" spans="2:34">
      <c r="B2297" s="87"/>
      <c r="C2297" s="185"/>
      <c r="D2297" s="87"/>
      <c r="E2297" s="185"/>
      <c r="AC2297" s="87"/>
      <c r="AD2297" s="87"/>
      <c r="AE2297" s="87"/>
      <c r="AF2297" s="87"/>
      <c r="AG2297" s="2"/>
      <c r="AH2297" s="2"/>
    </row>
    <row r="2298" spans="2:34">
      <c r="B2298" s="87"/>
      <c r="C2298" s="185"/>
      <c r="D2298" s="87"/>
      <c r="E2298" s="185"/>
      <c r="AC2298" s="87"/>
      <c r="AD2298" s="87"/>
      <c r="AE2298" s="87"/>
      <c r="AF2298" s="87"/>
      <c r="AG2298" s="2"/>
      <c r="AH2298" s="2"/>
    </row>
    <row r="2299" spans="2:34">
      <c r="B2299" s="87"/>
      <c r="C2299" s="185"/>
      <c r="D2299" s="87"/>
      <c r="E2299" s="185"/>
      <c r="AC2299" s="87"/>
      <c r="AD2299" s="87"/>
      <c r="AE2299" s="87"/>
      <c r="AF2299" s="87"/>
      <c r="AG2299" s="2"/>
      <c r="AH2299" s="2"/>
    </row>
    <row r="2300" spans="2:34">
      <c r="B2300" s="87"/>
      <c r="C2300" s="185"/>
      <c r="D2300" s="87"/>
      <c r="E2300" s="185"/>
      <c r="AC2300" s="87"/>
      <c r="AD2300" s="87"/>
      <c r="AE2300" s="87"/>
      <c r="AF2300" s="87"/>
      <c r="AG2300" s="2"/>
      <c r="AH2300" s="2"/>
    </row>
    <row r="2301" spans="2:34">
      <c r="B2301" s="87"/>
      <c r="C2301" s="185"/>
      <c r="D2301" s="87"/>
      <c r="E2301" s="185"/>
      <c r="AC2301" s="87"/>
      <c r="AD2301" s="87"/>
      <c r="AE2301" s="87"/>
      <c r="AF2301" s="87"/>
      <c r="AG2301" s="2"/>
      <c r="AH2301" s="2"/>
    </row>
    <row r="2302" spans="2:34">
      <c r="B2302" s="87"/>
      <c r="C2302" s="185"/>
      <c r="D2302" s="87"/>
      <c r="E2302" s="185"/>
      <c r="AC2302" s="87"/>
      <c r="AD2302" s="87"/>
      <c r="AE2302" s="87"/>
      <c r="AF2302" s="87"/>
      <c r="AG2302" s="2"/>
      <c r="AH2302" s="2"/>
    </row>
    <row r="2303" spans="2:34">
      <c r="B2303" s="87"/>
      <c r="C2303" s="185"/>
      <c r="D2303" s="87"/>
      <c r="E2303" s="185"/>
      <c r="AC2303" s="87"/>
      <c r="AD2303" s="87"/>
      <c r="AE2303" s="87"/>
      <c r="AF2303" s="87"/>
      <c r="AG2303" s="2"/>
      <c r="AH2303" s="2"/>
    </row>
    <row r="2304" spans="2:34">
      <c r="B2304" s="87"/>
      <c r="C2304" s="185"/>
      <c r="D2304" s="87"/>
      <c r="E2304" s="185"/>
      <c r="AC2304" s="87"/>
      <c r="AD2304" s="87"/>
      <c r="AE2304" s="87"/>
      <c r="AF2304" s="87"/>
      <c r="AG2304" s="2"/>
      <c r="AH2304" s="2"/>
    </row>
    <row r="2305" spans="2:34">
      <c r="B2305" s="87"/>
      <c r="C2305" s="185"/>
      <c r="D2305" s="87"/>
      <c r="E2305" s="185"/>
      <c r="AC2305" s="87"/>
      <c r="AD2305" s="87"/>
      <c r="AE2305" s="87"/>
      <c r="AF2305" s="87"/>
      <c r="AG2305" s="2"/>
      <c r="AH2305" s="2"/>
    </row>
    <row r="2306" spans="2:34">
      <c r="B2306" s="87"/>
      <c r="C2306" s="185"/>
      <c r="D2306" s="87"/>
      <c r="E2306" s="185"/>
      <c r="AC2306" s="87"/>
      <c r="AD2306" s="87"/>
      <c r="AE2306" s="87"/>
      <c r="AF2306" s="87"/>
      <c r="AG2306" s="2"/>
      <c r="AH2306" s="2"/>
    </row>
    <row r="2307" spans="2:34">
      <c r="B2307" s="87"/>
      <c r="C2307" s="185"/>
      <c r="D2307" s="87"/>
      <c r="E2307" s="185"/>
      <c r="AC2307" s="87"/>
      <c r="AD2307" s="87"/>
      <c r="AE2307" s="87"/>
      <c r="AF2307" s="87"/>
      <c r="AG2307" s="2"/>
      <c r="AH2307" s="2"/>
    </row>
    <row r="2308" spans="2:34">
      <c r="B2308" s="87"/>
      <c r="C2308" s="185"/>
      <c r="D2308" s="87"/>
      <c r="E2308" s="185"/>
      <c r="AC2308" s="87"/>
      <c r="AD2308" s="87"/>
      <c r="AE2308" s="87"/>
      <c r="AF2308" s="87"/>
      <c r="AG2308" s="2"/>
      <c r="AH2308" s="2"/>
    </row>
    <row r="2309" spans="2:34">
      <c r="B2309" s="87"/>
      <c r="C2309" s="185"/>
      <c r="D2309" s="87"/>
      <c r="E2309" s="185"/>
      <c r="AC2309" s="87"/>
      <c r="AD2309" s="87"/>
      <c r="AE2309" s="87"/>
      <c r="AF2309" s="87"/>
      <c r="AG2309" s="2"/>
      <c r="AH2309" s="2"/>
    </row>
    <row r="2310" spans="2:34">
      <c r="B2310" s="87"/>
      <c r="C2310" s="185"/>
      <c r="D2310" s="87"/>
      <c r="E2310" s="185"/>
      <c r="AC2310" s="87"/>
      <c r="AD2310" s="87"/>
      <c r="AE2310" s="87"/>
      <c r="AF2310" s="87"/>
      <c r="AG2310" s="2"/>
      <c r="AH2310" s="2"/>
    </row>
    <row r="2311" spans="2:34">
      <c r="B2311" s="87"/>
      <c r="C2311" s="185"/>
      <c r="D2311" s="87"/>
      <c r="E2311" s="185"/>
      <c r="AC2311" s="87"/>
      <c r="AD2311" s="87"/>
      <c r="AE2311" s="87"/>
      <c r="AF2311" s="87"/>
      <c r="AG2311" s="2"/>
      <c r="AH2311" s="2"/>
    </row>
    <row r="2312" spans="2:34">
      <c r="B2312" s="87"/>
      <c r="C2312" s="185"/>
      <c r="D2312" s="87"/>
      <c r="E2312" s="185"/>
      <c r="AC2312" s="87"/>
      <c r="AD2312" s="87"/>
      <c r="AE2312" s="87"/>
      <c r="AF2312" s="87"/>
      <c r="AG2312" s="2"/>
      <c r="AH2312" s="2"/>
    </row>
    <row r="2313" spans="2:34">
      <c r="B2313" s="87"/>
      <c r="C2313" s="185"/>
      <c r="D2313" s="87"/>
      <c r="E2313" s="185"/>
      <c r="AC2313" s="87"/>
      <c r="AD2313" s="87"/>
      <c r="AE2313" s="87"/>
      <c r="AF2313" s="87"/>
      <c r="AG2313" s="2"/>
      <c r="AH2313" s="2"/>
    </row>
    <row r="2314" spans="2:34">
      <c r="B2314" s="87"/>
      <c r="C2314" s="185"/>
      <c r="D2314" s="87"/>
      <c r="E2314" s="185"/>
      <c r="AC2314" s="87"/>
      <c r="AD2314" s="87"/>
      <c r="AE2314" s="87"/>
      <c r="AF2314" s="87"/>
      <c r="AG2314" s="2"/>
      <c r="AH2314" s="2"/>
    </row>
    <row r="2315" spans="2:34">
      <c r="B2315" s="87"/>
      <c r="C2315" s="185"/>
      <c r="D2315" s="87"/>
      <c r="E2315" s="185"/>
      <c r="AC2315" s="87"/>
      <c r="AD2315" s="87"/>
      <c r="AE2315" s="87"/>
      <c r="AF2315" s="87"/>
      <c r="AG2315" s="2"/>
      <c r="AH2315" s="2"/>
    </row>
    <row r="2316" spans="2:34">
      <c r="B2316" s="87"/>
      <c r="C2316" s="185"/>
      <c r="D2316" s="87"/>
      <c r="E2316" s="185"/>
      <c r="AC2316" s="87"/>
      <c r="AD2316" s="87"/>
      <c r="AE2316" s="87"/>
      <c r="AF2316" s="87"/>
      <c r="AG2316" s="2"/>
      <c r="AH2316" s="2"/>
    </row>
    <row r="2317" spans="2:34">
      <c r="B2317" s="87"/>
      <c r="C2317" s="185"/>
      <c r="D2317" s="87"/>
      <c r="E2317" s="185"/>
      <c r="AC2317" s="87"/>
      <c r="AD2317" s="87"/>
      <c r="AE2317" s="87"/>
      <c r="AF2317" s="87"/>
      <c r="AG2317" s="2"/>
      <c r="AH2317" s="2"/>
    </row>
    <row r="2318" spans="2:34">
      <c r="B2318" s="87"/>
      <c r="C2318" s="185"/>
      <c r="D2318" s="87"/>
      <c r="E2318" s="185"/>
      <c r="AC2318" s="87"/>
      <c r="AD2318" s="87"/>
      <c r="AE2318" s="87"/>
      <c r="AF2318" s="87"/>
      <c r="AG2318" s="2"/>
      <c r="AH2318" s="2"/>
    </row>
    <row r="2319" spans="2:34">
      <c r="B2319" s="87"/>
      <c r="C2319" s="185"/>
      <c r="D2319" s="87"/>
      <c r="E2319" s="185"/>
      <c r="AC2319" s="87"/>
      <c r="AD2319" s="87"/>
      <c r="AE2319" s="87"/>
      <c r="AF2319" s="87"/>
      <c r="AG2319" s="2"/>
      <c r="AH2319" s="2"/>
    </row>
    <row r="2320" spans="2:34">
      <c r="B2320" s="87"/>
      <c r="C2320" s="185"/>
      <c r="D2320" s="87"/>
      <c r="E2320" s="185"/>
      <c r="AC2320" s="87"/>
      <c r="AD2320" s="87"/>
      <c r="AE2320" s="87"/>
      <c r="AF2320" s="87"/>
      <c r="AG2320" s="2"/>
      <c r="AH2320" s="2"/>
    </row>
    <row r="2321" spans="2:34">
      <c r="B2321" s="87"/>
      <c r="C2321" s="185"/>
      <c r="D2321" s="87"/>
      <c r="E2321" s="185"/>
      <c r="AC2321" s="87"/>
      <c r="AD2321" s="87"/>
      <c r="AE2321" s="87"/>
      <c r="AF2321" s="87"/>
      <c r="AG2321" s="2"/>
      <c r="AH2321" s="2"/>
    </row>
    <row r="2322" spans="2:34">
      <c r="B2322" s="87"/>
      <c r="C2322" s="185"/>
      <c r="D2322" s="87"/>
      <c r="E2322" s="185"/>
      <c r="AC2322" s="87"/>
      <c r="AD2322" s="87"/>
      <c r="AE2322" s="87"/>
      <c r="AF2322" s="87"/>
      <c r="AG2322" s="2"/>
      <c r="AH2322" s="2"/>
    </row>
    <row r="2323" spans="2:34">
      <c r="B2323" s="87"/>
      <c r="C2323" s="185"/>
      <c r="D2323" s="87"/>
      <c r="E2323" s="185"/>
      <c r="AC2323" s="87"/>
      <c r="AD2323" s="87"/>
      <c r="AE2323" s="87"/>
      <c r="AF2323" s="87"/>
      <c r="AG2323" s="2"/>
      <c r="AH2323" s="2"/>
    </row>
    <row r="2324" spans="2:34">
      <c r="B2324" s="87"/>
      <c r="C2324" s="185"/>
      <c r="D2324" s="87"/>
      <c r="E2324" s="185"/>
      <c r="AC2324" s="87"/>
      <c r="AD2324" s="87"/>
      <c r="AE2324" s="87"/>
      <c r="AF2324" s="87"/>
      <c r="AG2324" s="2"/>
      <c r="AH2324" s="2"/>
    </row>
    <row r="2325" spans="2:34">
      <c r="B2325" s="87"/>
      <c r="C2325" s="185"/>
      <c r="D2325" s="87"/>
      <c r="E2325" s="185"/>
      <c r="AC2325" s="87"/>
      <c r="AD2325" s="87"/>
      <c r="AE2325" s="87"/>
      <c r="AF2325" s="87"/>
      <c r="AG2325" s="2"/>
      <c r="AH2325" s="2"/>
    </row>
    <row r="2326" spans="2:34">
      <c r="B2326" s="87"/>
      <c r="C2326" s="185"/>
      <c r="D2326" s="87"/>
      <c r="E2326" s="185"/>
      <c r="AC2326" s="87"/>
      <c r="AD2326" s="87"/>
      <c r="AE2326" s="87"/>
      <c r="AF2326" s="87"/>
      <c r="AG2326" s="2"/>
      <c r="AH2326" s="2"/>
    </row>
    <row r="2327" spans="2:34">
      <c r="B2327" s="87"/>
      <c r="C2327" s="185"/>
      <c r="D2327" s="87"/>
      <c r="E2327" s="185"/>
      <c r="AC2327" s="87"/>
      <c r="AD2327" s="87"/>
      <c r="AE2327" s="87"/>
      <c r="AF2327" s="87"/>
      <c r="AG2327" s="2"/>
      <c r="AH2327" s="2"/>
    </row>
    <row r="2328" spans="2:34">
      <c r="B2328" s="87"/>
      <c r="C2328" s="185"/>
      <c r="D2328" s="87"/>
      <c r="E2328" s="185"/>
      <c r="AC2328" s="87"/>
      <c r="AD2328" s="87"/>
      <c r="AE2328" s="87"/>
      <c r="AF2328" s="87"/>
      <c r="AG2328" s="2"/>
      <c r="AH2328" s="2"/>
    </row>
    <row r="2329" spans="2:34">
      <c r="B2329" s="87"/>
      <c r="C2329" s="185"/>
      <c r="D2329" s="87"/>
      <c r="E2329" s="185"/>
      <c r="AC2329" s="87"/>
      <c r="AD2329" s="87"/>
      <c r="AE2329" s="87"/>
      <c r="AF2329" s="87"/>
      <c r="AG2329" s="2"/>
      <c r="AH2329" s="2"/>
    </row>
    <row r="2330" spans="2:34">
      <c r="B2330" s="87"/>
      <c r="C2330" s="185"/>
      <c r="D2330" s="87"/>
      <c r="E2330" s="185"/>
      <c r="AC2330" s="87"/>
      <c r="AD2330" s="87"/>
      <c r="AE2330" s="87"/>
      <c r="AF2330" s="87"/>
      <c r="AG2330" s="2"/>
      <c r="AH2330" s="2"/>
    </row>
    <row r="2331" spans="2:34">
      <c r="B2331" s="87"/>
      <c r="C2331" s="185"/>
      <c r="D2331" s="87"/>
      <c r="E2331" s="185"/>
      <c r="AC2331" s="87"/>
      <c r="AD2331" s="87"/>
      <c r="AE2331" s="87"/>
      <c r="AF2331" s="87"/>
      <c r="AG2331" s="2"/>
      <c r="AH2331" s="2"/>
    </row>
    <row r="2332" spans="2:34">
      <c r="B2332" s="87"/>
      <c r="C2332" s="185"/>
      <c r="D2332" s="87"/>
      <c r="E2332" s="185"/>
      <c r="AC2332" s="87"/>
      <c r="AD2332" s="87"/>
      <c r="AE2332" s="87"/>
      <c r="AF2332" s="87"/>
      <c r="AG2332" s="2"/>
      <c r="AH2332" s="2"/>
    </row>
    <row r="2333" spans="2:34">
      <c r="B2333" s="87"/>
      <c r="C2333" s="185"/>
      <c r="D2333" s="87"/>
      <c r="E2333" s="185"/>
      <c r="AC2333" s="87"/>
      <c r="AD2333" s="87"/>
      <c r="AE2333" s="87"/>
      <c r="AF2333" s="87"/>
      <c r="AG2333" s="2"/>
      <c r="AH2333" s="2"/>
    </row>
    <row r="2334" spans="2:34">
      <c r="B2334" s="87"/>
      <c r="C2334" s="185"/>
      <c r="D2334" s="87"/>
      <c r="E2334" s="185"/>
      <c r="AC2334" s="87"/>
      <c r="AD2334" s="87"/>
      <c r="AE2334" s="87"/>
      <c r="AF2334" s="87"/>
      <c r="AG2334" s="2"/>
      <c r="AH2334" s="2"/>
    </row>
    <row r="2335" spans="2:34">
      <c r="B2335" s="87"/>
      <c r="C2335" s="185"/>
      <c r="D2335" s="87"/>
      <c r="E2335" s="185"/>
      <c r="AC2335" s="87"/>
      <c r="AD2335" s="87"/>
      <c r="AE2335" s="87"/>
      <c r="AF2335" s="87"/>
      <c r="AG2335" s="2"/>
      <c r="AH2335" s="2"/>
    </row>
    <row r="2336" spans="2:34">
      <c r="B2336" s="87"/>
      <c r="C2336" s="185"/>
      <c r="D2336" s="87"/>
      <c r="E2336" s="185"/>
      <c r="AC2336" s="87"/>
      <c r="AD2336" s="87"/>
      <c r="AE2336" s="87"/>
      <c r="AF2336" s="87"/>
      <c r="AG2336" s="2"/>
      <c r="AH2336" s="2"/>
    </row>
    <row r="2337" spans="2:34">
      <c r="B2337" s="87"/>
      <c r="C2337" s="185"/>
      <c r="D2337" s="87"/>
      <c r="E2337" s="185"/>
      <c r="AC2337" s="87"/>
      <c r="AD2337" s="87"/>
      <c r="AE2337" s="87"/>
      <c r="AF2337" s="87"/>
      <c r="AG2337" s="2"/>
      <c r="AH2337" s="2"/>
    </row>
    <row r="2338" spans="2:34">
      <c r="B2338" s="87"/>
      <c r="C2338" s="185"/>
      <c r="D2338" s="87"/>
      <c r="E2338" s="185"/>
      <c r="AC2338" s="87"/>
      <c r="AD2338" s="87"/>
      <c r="AE2338" s="87"/>
      <c r="AF2338" s="87"/>
      <c r="AG2338" s="2"/>
      <c r="AH2338" s="2"/>
    </row>
    <row r="2339" spans="2:34">
      <c r="B2339" s="87"/>
      <c r="C2339" s="185"/>
      <c r="D2339" s="87"/>
      <c r="E2339" s="185"/>
      <c r="AC2339" s="87"/>
      <c r="AD2339" s="87"/>
      <c r="AE2339" s="87"/>
      <c r="AF2339" s="87"/>
      <c r="AG2339" s="2"/>
      <c r="AH2339" s="2"/>
    </row>
    <row r="2340" spans="2:34">
      <c r="B2340" s="87"/>
      <c r="C2340" s="185"/>
      <c r="D2340" s="87"/>
      <c r="E2340" s="185"/>
      <c r="AC2340" s="87"/>
      <c r="AD2340" s="87"/>
      <c r="AE2340" s="87"/>
      <c r="AF2340" s="87"/>
      <c r="AG2340" s="2"/>
      <c r="AH2340" s="2"/>
    </row>
    <row r="2341" spans="2:34">
      <c r="B2341" s="87"/>
      <c r="C2341" s="185"/>
      <c r="D2341" s="87"/>
      <c r="E2341" s="185"/>
      <c r="AC2341" s="87"/>
      <c r="AD2341" s="87"/>
      <c r="AE2341" s="87"/>
      <c r="AF2341" s="87"/>
      <c r="AG2341" s="2"/>
      <c r="AH2341" s="2"/>
    </row>
    <row r="2342" spans="2:34">
      <c r="B2342" s="87"/>
      <c r="C2342" s="185"/>
      <c r="D2342" s="87"/>
      <c r="E2342" s="185"/>
      <c r="AC2342" s="87"/>
      <c r="AD2342" s="87"/>
      <c r="AE2342" s="87"/>
      <c r="AF2342" s="87"/>
      <c r="AG2342" s="2"/>
      <c r="AH2342" s="2"/>
    </row>
    <row r="2343" spans="2:34">
      <c r="B2343" s="87"/>
      <c r="C2343" s="185"/>
      <c r="D2343" s="87"/>
      <c r="E2343" s="185"/>
      <c r="AC2343" s="87"/>
      <c r="AD2343" s="87"/>
      <c r="AE2343" s="87"/>
      <c r="AF2343" s="87"/>
      <c r="AG2343" s="2"/>
      <c r="AH2343" s="2"/>
    </row>
    <row r="2344" spans="2:34">
      <c r="B2344" s="87"/>
      <c r="C2344" s="185"/>
      <c r="D2344" s="87"/>
      <c r="E2344" s="185"/>
      <c r="AC2344" s="87"/>
      <c r="AD2344" s="87"/>
      <c r="AE2344" s="87"/>
      <c r="AF2344" s="87"/>
      <c r="AG2344" s="2"/>
      <c r="AH2344" s="2"/>
    </row>
    <row r="2345" spans="2:34">
      <c r="B2345" s="87"/>
      <c r="C2345" s="185"/>
      <c r="D2345" s="87"/>
      <c r="E2345" s="185"/>
      <c r="AC2345" s="87"/>
      <c r="AD2345" s="87"/>
      <c r="AE2345" s="87"/>
      <c r="AF2345" s="87"/>
      <c r="AG2345" s="2"/>
      <c r="AH2345" s="2"/>
    </row>
    <row r="2346" spans="2:34">
      <c r="B2346" s="87"/>
      <c r="C2346" s="185"/>
      <c r="D2346" s="87"/>
      <c r="E2346" s="185"/>
      <c r="AC2346" s="87"/>
      <c r="AD2346" s="87"/>
      <c r="AE2346" s="87"/>
      <c r="AF2346" s="87"/>
      <c r="AG2346" s="2"/>
      <c r="AH2346" s="2"/>
    </row>
    <row r="2347" spans="2:34">
      <c r="B2347" s="87"/>
      <c r="C2347" s="185"/>
      <c r="D2347" s="87"/>
      <c r="E2347" s="185"/>
      <c r="AC2347" s="87"/>
      <c r="AD2347" s="87"/>
      <c r="AE2347" s="87"/>
      <c r="AF2347" s="87"/>
      <c r="AG2347" s="2"/>
      <c r="AH2347" s="2"/>
    </row>
    <row r="2348" spans="2:34">
      <c r="B2348" s="87"/>
      <c r="C2348" s="185"/>
      <c r="D2348" s="87"/>
      <c r="E2348" s="185"/>
      <c r="AC2348" s="87"/>
      <c r="AD2348" s="87"/>
      <c r="AE2348" s="87"/>
      <c r="AF2348" s="87"/>
      <c r="AG2348" s="2"/>
      <c r="AH2348" s="2"/>
    </row>
    <row r="2349" spans="2:34">
      <c r="B2349" s="87"/>
      <c r="C2349" s="185"/>
      <c r="D2349" s="87"/>
      <c r="E2349" s="185"/>
      <c r="AC2349" s="87"/>
      <c r="AD2349" s="87"/>
      <c r="AE2349" s="87"/>
      <c r="AF2349" s="87"/>
      <c r="AG2349" s="2"/>
      <c r="AH2349" s="2"/>
    </row>
    <row r="2350" spans="2:34">
      <c r="B2350" s="87"/>
      <c r="C2350" s="185"/>
      <c r="D2350" s="87"/>
      <c r="E2350" s="185"/>
      <c r="AC2350" s="87"/>
      <c r="AD2350" s="87"/>
      <c r="AE2350" s="87"/>
      <c r="AF2350" s="87"/>
      <c r="AG2350" s="2"/>
      <c r="AH2350" s="2"/>
    </row>
    <row r="2351" spans="2:34">
      <c r="B2351" s="87"/>
      <c r="C2351" s="185"/>
      <c r="D2351" s="87"/>
      <c r="E2351" s="185"/>
      <c r="AC2351" s="87"/>
      <c r="AD2351" s="87"/>
      <c r="AE2351" s="87"/>
      <c r="AF2351" s="87"/>
      <c r="AG2351" s="2"/>
      <c r="AH2351" s="2"/>
    </row>
    <row r="2352" spans="2:34">
      <c r="B2352" s="87"/>
      <c r="C2352" s="185"/>
      <c r="D2352" s="87"/>
      <c r="E2352" s="185"/>
      <c r="AC2352" s="87"/>
      <c r="AD2352" s="87"/>
      <c r="AE2352" s="87"/>
      <c r="AF2352" s="87"/>
      <c r="AG2352" s="2"/>
      <c r="AH2352" s="2"/>
    </row>
    <row r="2353" spans="2:34">
      <c r="B2353" s="87"/>
      <c r="C2353" s="185"/>
      <c r="D2353" s="87"/>
      <c r="E2353" s="185"/>
      <c r="AC2353" s="87"/>
      <c r="AD2353" s="87"/>
      <c r="AE2353" s="87"/>
      <c r="AF2353" s="87"/>
      <c r="AG2353" s="2"/>
      <c r="AH2353" s="2"/>
    </row>
    <row r="2354" spans="2:34">
      <c r="B2354" s="87"/>
      <c r="C2354" s="185"/>
      <c r="D2354" s="87"/>
      <c r="E2354" s="185"/>
      <c r="AC2354" s="87"/>
      <c r="AD2354" s="87"/>
      <c r="AE2354" s="87"/>
      <c r="AF2354" s="87"/>
      <c r="AG2354" s="2"/>
      <c r="AH2354" s="2"/>
    </row>
    <row r="2355" spans="2:34">
      <c r="B2355" s="87"/>
      <c r="C2355" s="185"/>
      <c r="D2355" s="87"/>
      <c r="E2355" s="185"/>
      <c r="AC2355" s="87"/>
      <c r="AD2355" s="87"/>
      <c r="AE2355" s="87"/>
      <c r="AF2355" s="87"/>
      <c r="AG2355" s="2"/>
      <c r="AH2355" s="2"/>
    </row>
    <row r="2356" spans="2:34">
      <c r="B2356" s="87"/>
      <c r="C2356" s="185"/>
      <c r="D2356" s="87"/>
      <c r="E2356" s="185"/>
      <c r="AC2356" s="87"/>
      <c r="AD2356" s="87"/>
      <c r="AE2356" s="87"/>
      <c r="AF2356" s="87"/>
      <c r="AG2356" s="2"/>
      <c r="AH2356" s="2"/>
    </row>
    <row r="2357" spans="2:34">
      <c r="B2357" s="87"/>
      <c r="C2357" s="185"/>
      <c r="D2357" s="87"/>
      <c r="E2357" s="185"/>
      <c r="AC2357" s="87"/>
      <c r="AD2357" s="87"/>
      <c r="AE2357" s="87"/>
      <c r="AF2357" s="87"/>
      <c r="AG2357" s="2"/>
      <c r="AH2357" s="2"/>
    </row>
    <row r="2358" spans="2:34">
      <c r="B2358" s="87"/>
      <c r="C2358" s="185"/>
      <c r="D2358" s="87"/>
      <c r="E2358" s="185"/>
      <c r="AC2358" s="87"/>
      <c r="AD2358" s="87"/>
      <c r="AE2358" s="87"/>
      <c r="AF2358" s="87"/>
      <c r="AG2358" s="2"/>
      <c r="AH2358" s="2"/>
    </row>
    <row r="2359" spans="2:34">
      <c r="B2359" s="87"/>
      <c r="C2359" s="185"/>
      <c r="D2359" s="87"/>
      <c r="E2359" s="185"/>
      <c r="AC2359" s="87"/>
      <c r="AD2359" s="87"/>
      <c r="AE2359" s="87"/>
      <c r="AF2359" s="87"/>
      <c r="AG2359" s="2"/>
      <c r="AH2359" s="2"/>
    </row>
    <row r="2360" spans="2:34">
      <c r="B2360" s="87"/>
      <c r="C2360" s="185"/>
      <c r="D2360" s="87"/>
      <c r="E2360" s="185"/>
      <c r="AC2360" s="87"/>
      <c r="AD2360" s="87"/>
      <c r="AE2360" s="87"/>
      <c r="AF2360" s="87"/>
      <c r="AG2360" s="2"/>
      <c r="AH2360" s="2"/>
    </row>
    <row r="2361" spans="2:34">
      <c r="B2361" s="87"/>
      <c r="C2361" s="185"/>
      <c r="D2361" s="87"/>
      <c r="E2361" s="185"/>
      <c r="AC2361" s="87"/>
      <c r="AD2361" s="87"/>
      <c r="AE2361" s="87"/>
      <c r="AF2361" s="87"/>
      <c r="AG2361" s="2"/>
      <c r="AH2361" s="2"/>
    </row>
    <row r="2362" spans="2:34">
      <c r="B2362" s="87"/>
      <c r="C2362" s="185"/>
      <c r="D2362" s="87"/>
      <c r="E2362" s="185"/>
      <c r="AC2362" s="87"/>
      <c r="AD2362" s="87"/>
      <c r="AE2362" s="87"/>
      <c r="AF2362" s="87"/>
      <c r="AG2362" s="2"/>
      <c r="AH2362" s="2"/>
    </row>
    <row r="2363" spans="2:34">
      <c r="B2363" s="87"/>
      <c r="C2363" s="185"/>
      <c r="D2363" s="87"/>
      <c r="E2363" s="185"/>
      <c r="AC2363" s="87"/>
      <c r="AD2363" s="87"/>
      <c r="AE2363" s="87"/>
      <c r="AF2363" s="87"/>
      <c r="AG2363" s="2"/>
      <c r="AH2363" s="2"/>
    </row>
    <row r="2364" spans="2:34">
      <c r="B2364" s="87"/>
      <c r="C2364" s="185"/>
      <c r="D2364" s="87"/>
      <c r="E2364" s="185"/>
      <c r="AC2364" s="87"/>
      <c r="AD2364" s="87"/>
      <c r="AE2364" s="87"/>
      <c r="AF2364" s="87"/>
      <c r="AG2364" s="2"/>
      <c r="AH2364" s="2"/>
    </row>
    <row r="2365" spans="2:34">
      <c r="B2365" s="87"/>
      <c r="C2365" s="185"/>
      <c r="D2365" s="87"/>
      <c r="E2365" s="185"/>
      <c r="AC2365" s="87"/>
      <c r="AD2365" s="87"/>
      <c r="AE2365" s="87"/>
      <c r="AF2365" s="87"/>
      <c r="AG2365" s="2"/>
      <c r="AH2365" s="2"/>
    </row>
    <row r="2366" spans="2:34">
      <c r="B2366" s="87"/>
      <c r="C2366" s="185"/>
      <c r="D2366" s="87"/>
      <c r="E2366" s="185"/>
      <c r="AC2366" s="87"/>
      <c r="AD2366" s="87"/>
      <c r="AE2366" s="87"/>
      <c r="AF2366" s="87"/>
      <c r="AG2366" s="2"/>
      <c r="AH2366" s="2"/>
    </row>
    <row r="2367" spans="2:34">
      <c r="B2367" s="87"/>
      <c r="C2367" s="185"/>
      <c r="D2367" s="87"/>
      <c r="E2367" s="185"/>
      <c r="AC2367" s="87"/>
      <c r="AD2367" s="87"/>
      <c r="AE2367" s="87"/>
      <c r="AF2367" s="87"/>
      <c r="AG2367" s="2"/>
      <c r="AH2367" s="2"/>
    </row>
    <row r="2368" spans="2:34">
      <c r="B2368" s="87"/>
      <c r="C2368" s="185"/>
      <c r="D2368" s="87"/>
      <c r="E2368" s="185"/>
      <c r="AC2368" s="87"/>
      <c r="AD2368" s="87"/>
      <c r="AE2368" s="87"/>
      <c r="AF2368" s="87"/>
      <c r="AG2368" s="2"/>
      <c r="AH2368" s="2"/>
    </row>
    <row r="2369" spans="2:34">
      <c r="B2369" s="87"/>
      <c r="C2369" s="185"/>
      <c r="D2369" s="87"/>
      <c r="E2369" s="185"/>
      <c r="AC2369" s="87"/>
      <c r="AD2369" s="87"/>
      <c r="AE2369" s="87"/>
      <c r="AF2369" s="87"/>
      <c r="AG2369" s="2"/>
      <c r="AH2369" s="2"/>
    </row>
    <row r="2370" spans="2:34">
      <c r="B2370" s="87"/>
      <c r="C2370" s="185"/>
      <c r="D2370" s="87"/>
      <c r="E2370" s="185"/>
      <c r="AC2370" s="87"/>
      <c r="AD2370" s="87"/>
      <c r="AE2370" s="87"/>
      <c r="AF2370" s="87"/>
      <c r="AG2370" s="2"/>
      <c r="AH2370" s="2"/>
    </row>
    <row r="2371" spans="2:34">
      <c r="B2371" s="87"/>
      <c r="C2371" s="185"/>
      <c r="D2371" s="87"/>
      <c r="E2371" s="185"/>
      <c r="AC2371" s="87"/>
      <c r="AD2371" s="87"/>
      <c r="AE2371" s="87"/>
      <c r="AF2371" s="87"/>
      <c r="AG2371" s="2"/>
      <c r="AH2371" s="2"/>
    </row>
    <row r="2372" spans="2:34">
      <c r="B2372" s="87"/>
      <c r="C2372" s="185"/>
      <c r="D2372" s="87"/>
      <c r="E2372" s="185"/>
      <c r="AC2372" s="87"/>
      <c r="AD2372" s="87"/>
      <c r="AE2372" s="87"/>
      <c r="AF2372" s="87"/>
      <c r="AG2372" s="2"/>
      <c r="AH2372" s="2"/>
    </row>
    <row r="2373" spans="2:34">
      <c r="B2373" s="87"/>
      <c r="C2373" s="185"/>
      <c r="D2373" s="87"/>
      <c r="E2373" s="185"/>
      <c r="AC2373" s="87"/>
      <c r="AD2373" s="87"/>
      <c r="AE2373" s="87"/>
      <c r="AF2373" s="87"/>
      <c r="AG2373" s="2"/>
      <c r="AH2373" s="2"/>
    </row>
    <row r="2374" spans="2:34">
      <c r="B2374" s="87"/>
      <c r="C2374" s="185"/>
      <c r="D2374" s="87"/>
      <c r="E2374" s="185"/>
      <c r="AC2374" s="87"/>
      <c r="AD2374" s="87"/>
      <c r="AE2374" s="87"/>
      <c r="AF2374" s="87"/>
      <c r="AG2374" s="2"/>
      <c r="AH2374" s="2"/>
    </row>
    <row r="2375" spans="2:34">
      <c r="B2375" s="87"/>
      <c r="C2375" s="185"/>
      <c r="D2375" s="87"/>
      <c r="E2375" s="185"/>
      <c r="AC2375" s="87"/>
      <c r="AD2375" s="87"/>
      <c r="AE2375" s="87"/>
      <c r="AF2375" s="87"/>
      <c r="AG2375" s="2"/>
      <c r="AH2375" s="2"/>
    </row>
    <row r="2376" spans="2:34">
      <c r="B2376" s="87"/>
      <c r="C2376" s="185"/>
      <c r="D2376" s="87"/>
      <c r="E2376" s="185"/>
      <c r="AC2376" s="87"/>
      <c r="AD2376" s="87"/>
      <c r="AE2376" s="87"/>
      <c r="AF2376" s="87"/>
      <c r="AG2376" s="2"/>
      <c r="AH2376" s="2"/>
    </row>
    <row r="2377" spans="2:34">
      <c r="B2377" s="87"/>
      <c r="C2377" s="185"/>
      <c r="D2377" s="87"/>
      <c r="E2377" s="185"/>
      <c r="AC2377" s="87"/>
      <c r="AD2377" s="87"/>
      <c r="AE2377" s="87"/>
      <c r="AF2377" s="87"/>
      <c r="AG2377" s="2"/>
      <c r="AH2377" s="2"/>
    </row>
    <row r="2378" spans="2:34">
      <c r="B2378" s="87"/>
      <c r="C2378" s="185"/>
      <c r="D2378" s="87"/>
      <c r="E2378" s="185"/>
      <c r="AC2378" s="87"/>
      <c r="AD2378" s="87"/>
      <c r="AE2378" s="87"/>
      <c r="AF2378" s="87"/>
      <c r="AG2378" s="2"/>
      <c r="AH2378" s="2"/>
    </row>
    <row r="2379" spans="2:34">
      <c r="B2379" s="87"/>
      <c r="C2379" s="185"/>
      <c r="D2379" s="87"/>
      <c r="E2379" s="185"/>
      <c r="AC2379" s="87"/>
      <c r="AD2379" s="87"/>
      <c r="AE2379" s="87"/>
      <c r="AF2379" s="87"/>
      <c r="AG2379" s="2"/>
      <c r="AH2379" s="2"/>
    </row>
    <row r="2380" spans="2:34">
      <c r="B2380" s="87"/>
      <c r="C2380" s="185"/>
      <c r="D2380" s="87"/>
      <c r="E2380" s="185"/>
      <c r="AC2380" s="87"/>
      <c r="AD2380" s="87"/>
      <c r="AE2380" s="87"/>
      <c r="AF2380" s="87"/>
      <c r="AG2380" s="2"/>
      <c r="AH2380" s="2"/>
    </row>
    <row r="2381" spans="2:34">
      <c r="B2381" s="87"/>
      <c r="C2381" s="185"/>
      <c r="D2381" s="87"/>
      <c r="E2381" s="185"/>
      <c r="AC2381" s="87"/>
      <c r="AD2381" s="87"/>
      <c r="AE2381" s="87"/>
      <c r="AF2381" s="87"/>
      <c r="AG2381" s="2"/>
      <c r="AH2381" s="2"/>
    </row>
    <row r="2382" spans="2:34">
      <c r="B2382" s="87"/>
      <c r="C2382" s="185"/>
      <c r="D2382" s="87"/>
      <c r="E2382" s="185"/>
      <c r="AC2382" s="87"/>
      <c r="AD2382" s="87"/>
      <c r="AE2382" s="87"/>
      <c r="AF2382" s="87"/>
      <c r="AG2382" s="2"/>
      <c r="AH2382" s="2"/>
    </row>
    <row r="2383" spans="2:34">
      <c r="B2383" s="87"/>
      <c r="C2383" s="185"/>
      <c r="D2383" s="87"/>
      <c r="E2383" s="185"/>
      <c r="AC2383" s="87"/>
      <c r="AD2383" s="87"/>
      <c r="AE2383" s="87"/>
      <c r="AF2383" s="87"/>
      <c r="AG2383" s="2"/>
      <c r="AH2383" s="2"/>
    </row>
    <row r="2384" spans="2:34">
      <c r="B2384" s="87"/>
      <c r="C2384" s="185"/>
      <c r="D2384" s="87"/>
      <c r="E2384" s="185"/>
      <c r="AC2384" s="87"/>
      <c r="AD2384" s="87"/>
      <c r="AE2384" s="87"/>
      <c r="AF2384" s="87"/>
      <c r="AG2384" s="2"/>
      <c r="AH2384" s="2"/>
    </row>
    <row r="2385" spans="2:34">
      <c r="B2385" s="87"/>
      <c r="C2385" s="185"/>
      <c r="D2385" s="87"/>
      <c r="E2385" s="185"/>
      <c r="AC2385" s="87"/>
      <c r="AD2385" s="87"/>
      <c r="AE2385" s="87"/>
      <c r="AF2385" s="87"/>
      <c r="AG2385" s="2"/>
      <c r="AH2385" s="2"/>
    </row>
    <row r="2386" spans="2:34">
      <c r="B2386" s="87"/>
      <c r="C2386" s="185"/>
      <c r="D2386" s="87"/>
      <c r="E2386" s="185"/>
      <c r="AC2386" s="87"/>
      <c r="AD2386" s="87"/>
      <c r="AE2386" s="87"/>
      <c r="AF2386" s="87"/>
      <c r="AG2386" s="2"/>
      <c r="AH2386" s="2"/>
    </row>
    <row r="2387" spans="2:34">
      <c r="B2387" s="87"/>
      <c r="C2387" s="185"/>
      <c r="D2387" s="87"/>
      <c r="E2387" s="185"/>
      <c r="AC2387" s="87"/>
      <c r="AD2387" s="87"/>
      <c r="AE2387" s="87"/>
      <c r="AF2387" s="87"/>
      <c r="AG2387" s="2"/>
      <c r="AH2387" s="2"/>
    </row>
    <row r="2388" spans="2:34">
      <c r="B2388" s="87"/>
      <c r="C2388" s="185"/>
      <c r="D2388" s="87"/>
      <c r="E2388" s="185"/>
      <c r="AC2388" s="87"/>
      <c r="AD2388" s="87"/>
      <c r="AE2388" s="87"/>
      <c r="AF2388" s="87"/>
      <c r="AG2388" s="2"/>
      <c r="AH2388" s="2"/>
    </row>
    <row r="2389" spans="2:34">
      <c r="B2389" s="87"/>
      <c r="C2389" s="185"/>
      <c r="D2389" s="87"/>
      <c r="E2389" s="185"/>
      <c r="AC2389" s="87"/>
      <c r="AD2389" s="87"/>
      <c r="AE2389" s="87"/>
      <c r="AF2389" s="87"/>
      <c r="AG2389" s="2"/>
      <c r="AH2389" s="2"/>
    </row>
    <row r="2390" spans="2:34">
      <c r="B2390" s="87"/>
      <c r="C2390" s="185"/>
      <c r="D2390" s="87"/>
      <c r="E2390" s="185"/>
      <c r="AC2390" s="87"/>
      <c r="AD2390" s="87"/>
      <c r="AE2390" s="87"/>
      <c r="AF2390" s="87"/>
      <c r="AG2390" s="2"/>
      <c r="AH2390" s="2"/>
    </row>
    <row r="2391" spans="2:34">
      <c r="B2391" s="87"/>
      <c r="C2391" s="185"/>
      <c r="D2391" s="87"/>
      <c r="E2391" s="185"/>
      <c r="AC2391" s="87"/>
      <c r="AD2391" s="87"/>
      <c r="AE2391" s="87"/>
      <c r="AF2391" s="87"/>
      <c r="AG2391" s="2"/>
      <c r="AH2391" s="2"/>
    </row>
    <row r="2392" spans="2:34">
      <c r="B2392" s="87"/>
      <c r="C2392" s="185"/>
      <c r="D2392" s="87"/>
      <c r="E2392" s="185"/>
      <c r="AC2392" s="87"/>
      <c r="AD2392" s="87"/>
      <c r="AE2392" s="87"/>
      <c r="AF2392" s="87"/>
      <c r="AG2392" s="2"/>
      <c r="AH2392" s="2"/>
    </row>
    <row r="2393" spans="2:34">
      <c r="B2393" s="87"/>
      <c r="C2393" s="185"/>
      <c r="D2393" s="87"/>
      <c r="E2393" s="185"/>
      <c r="AC2393" s="87"/>
      <c r="AD2393" s="87"/>
      <c r="AE2393" s="87"/>
      <c r="AF2393" s="87"/>
      <c r="AG2393" s="2"/>
      <c r="AH2393" s="2"/>
    </row>
    <row r="2394" spans="2:34">
      <c r="B2394" s="87"/>
      <c r="C2394" s="185"/>
      <c r="D2394" s="87"/>
      <c r="E2394" s="185"/>
      <c r="AC2394" s="87"/>
      <c r="AD2394" s="87"/>
      <c r="AE2394" s="87"/>
      <c r="AF2394" s="87"/>
      <c r="AG2394" s="2"/>
      <c r="AH2394" s="2"/>
    </row>
    <row r="2395" spans="2:34">
      <c r="B2395" s="87"/>
      <c r="C2395" s="185"/>
      <c r="D2395" s="87"/>
      <c r="E2395" s="185"/>
      <c r="AC2395" s="87"/>
      <c r="AD2395" s="87"/>
      <c r="AE2395" s="87"/>
      <c r="AF2395" s="87"/>
      <c r="AG2395" s="2"/>
      <c r="AH2395" s="2"/>
    </row>
    <row r="2396" spans="2:34">
      <c r="B2396" s="87"/>
      <c r="C2396" s="185"/>
      <c r="D2396" s="87"/>
      <c r="E2396" s="185"/>
      <c r="AC2396" s="87"/>
      <c r="AD2396" s="87"/>
      <c r="AE2396" s="87"/>
      <c r="AF2396" s="87"/>
      <c r="AG2396" s="2"/>
      <c r="AH2396" s="2"/>
    </row>
    <row r="2397" spans="2:34">
      <c r="B2397" s="87"/>
      <c r="C2397" s="185"/>
      <c r="D2397" s="87"/>
      <c r="E2397" s="185"/>
      <c r="AC2397" s="87"/>
      <c r="AD2397" s="87"/>
      <c r="AE2397" s="87"/>
      <c r="AF2397" s="87"/>
      <c r="AG2397" s="2"/>
      <c r="AH2397" s="2"/>
    </row>
    <row r="2398" spans="2:34">
      <c r="B2398" s="87"/>
      <c r="C2398" s="185"/>
      <c r="D2398" s="87"/>
      <c r="E2398" s="185"/>
      <c r="AC2398" s="87"/>
      <c r="AD2398" s="87"/>
      <c r="AE2398" s="87"/>
      <c r="AF2398" s="87"/>
      <c r="AG2398" s="2"/>
      <c r="AH2398" s="2"/>
    </row>
    <row r="2399" spans="2:34">
      <c r="B2399" s="87"/>
      <c r="C2399" s="185"/>
      <c r="D2399" s="87"/>
      <c r="E2399" s="185"/>
      <c r="AC2399" s="87"/>
      <c r="AD2399" s="87"/>
      <c r="AE2399" s="87"/>
      <c r="AF2399" s="87"/>
      <c r="AG2399" s="2"/>
      <c r="AH2399" s="2"/>
    </row>
    <row r="2400" spans="2:34">
      <c r="B2400" s="87"/>
      <c r="C2400" s="185"/>
      <c r="D2400" s="87"/>
      <c r="E2400" s="185"/>
      <c r="AC2400" s="87"/>
      <c r="AD2400" s="87"/>
      <c r="AE2400" s="87"/>
      <c r="AF2400" s="87"/>
      <c r="AG2400" s="2"/>
      <c r="AH2400" s="2"/>
    </row>
    <row r="2401" spans="2:34">
      <c r="B2401" s="87"/>
      <c r="C2401" s="185"/>
      <c r="D2401" s="87"/>
      <c r="E2401" s="185"/>
      <c r="AC2401" s="87"/>
      <c r="AD2401" s="87"/>
      <c r="AE2401" s="87"/>
      <c r="AF2401" s="87"/>
      <c r="AG2401" s="2"/>
      <c r="AH2401" s="2"/>
    </row>
    <row r="2402" spans="2:34">
      <c r="B2402" s="87"/>
      <c r="C2402" s="185"/>
      <c r="D2402" s="87"/>
      <c r="E2402" s="185"/>
      <c r="AC2402" s="87"/>
      <c r="AD2402" s="87"/>
      <c r="AE2402" s="87"/>
      <c r="AF2402" s="87"/>
      <c r="AG2402" s="2"/>
      <c r="AH2402" s="2"/>
    </row>
    <row r="2403" spans="2:34">
      <c r="B2403" s="87"/>
      <c r="C2403" s="185"/>
      <c r="D2403" s="87"/>
      <c r="E2403" s="185"/>
      <c r="AC2403" s="87"/>
      <c r="AD2403" s="87"/>
      <c r="AE2403" s="87"/>
      <c r="AF2403" s="87"/>
      <c r="AG2403" s="2"/>
      <c r="AH2403" s="2"/>
    </row>
    <row r="2404" spans="2:34">
      <c r="B2404" s="87"/>
      <c r="C2404" s="185"/>
      <c r="D2404" s="87"/>
      <c r="E2404" s="185"/>
      <c r="AC2404" s="87"/>
      <c r="AD2404" s="87"/>
      <c r="AE2404" s="87"/>
      <c r="AF2404" s="87"/>
      <c r="AG2404" s="2"/>
      <c r="AH2404" s="2"/>
    </row>
    <row r="2405" spans="2:34">
      <c r="B2405" s="87"/>
      <c r="C2405" s="185"/>
      <c r="D2405" s="87"/>
      <c r="E2405" s="185"/>
      <c r="AC2405" s="87"/>
      <c r="AD2405" s="87"/>
      <c r="AE2405" s="87"/>
      <c r="AF2405" s="87"/>
      <c r="AG2405" s="2"/>
      <c r="AH2405" s="2"/>
    </row>
    <row r="2406" spans="2:34">
      <c r="B2406" s="87"/>
      <c r="C2406" s="185"/>
      <c r="D2406" s="87"/>
      <c r="E2406" s="185"/>
      <c r="AC2406" s="87"/>
      <c r="AD2406" s="87"/>
      <c r="AE2406" s="87"/>
      <c r="AF2406" s="87"/>
      <c r="AG2406" s="2"/>
      <c r="AH2406" s="2"/>
    </row>
    <row r="2407" spans="2:34">
      <c r="B2407" s="87"/>
      <c r="C2407" s="185"/>
      <c r="D2407" s="87"/>
      <c r="E2407" s="185"/>
      <c r="AC2407" s="87"/>
      <c r="AD2407" s="87"/>
      <c r="AE2407" s="87"/>
      <c r="AF2407" s="87"/>
      <c r="AG2407" s="2"/>
      <c r="AH2407" s="2"/>
    </row>
    <row r="2408" spans="2:34">
      <c r="B2408" s="87"/>
      <c r="C2408" s="185"/>
      <c r="D2408" s="87"/>
      <c r="E2408" s="185"/>
      <c r="AC2408" s="87"/>
      <c r="AD2408" s="87"/>
      <c r="AE2408" s="87"/>
      <c r="AF2408" s="87"/>
      <c r="AG2408" s="2"/>
      <c r="AH2408" s="2"/>
    </row>
    <row r="2409" spans="2:34">
      <c r="B2409" s="87"/>
      <c r="C2409" s="185"/>
      <c r="D2409" s="87"/>
      <c r="E2409" s="185"/>
      <c r="AC2409" s="87"/>
      <c r="AD2409" s="87"/>
      <c r="AE2409" s="87"/>
      <c r="AF2409" s="87"/>
      <c r="AG2409" s="2"/>
      <c r="AH2409" s="2"/>
    </row>
    <row r="2410" spans="2:34">
      <c r="B2410" s="87"/>
      <c r="C2410" s="185"/>
      <c r="D2410" s="87"/>
      <c r="E2410" s="185"/>
      <c r="AC2410" s="87"/>
      <c r="AD2410" s="87"/>
      <c r="AE2410" s="87"/>
      <c r="AF2410" s="87"/>
      <c r="AG2410" s="2"/>
      <c r="AH2410" s="2"/>
    </row>
    <row r="2411" spans="2:34">
      <c r="B2411" s="87"/>
      <c r="C2411" s="185"/>
      <c r="D2411" s="87"/>
      <c r="E2411" s="185"/>
      <c r="AC2411" s="87"/>
      <c r="AD2411" s="87"/>
      <c r="AE2411" s="87"/>
      <c r="AF2411" s="87"/>
      <c r="AG2411" s="2"/>
      <c r="AH2411" s="2"/>
    </row>
    <row r="2412" spans="2:34">
      <c r="B2412" s="87"/>
      <c r="C2412" s="185"/>
      <c r="D2412" s="87"/>
      <c r="E2412" s="185"/>
      <c r="AC2412" s="87"/>
      <c r="AD2412" s="87"/>
      <c r="AE2412" s="87"/>
      <c r="AF2412" s="87"/>
      <c r="AG2412" s="2"/>
      <c r="AH2412" s="2"/>
    </row>
    <row r="2413" spans="2:34">
      <c r="B2413" s="87"/>
      <c r="C2413" s="185"/>
      <c r="D2413" s="87"/>
      <c r="E2413" s="185"/>
      <c r="AC2413" s="87"/>
      <c r="AD2413" s="87"/>
      <c r="AE2413" s="87"/>
      <c r="AF2413" s="87"/>
      <c r="AG2413" s="2"/>
      <c r="AH2413" s="2"/>
    </row>
    <row r="2414" spans="2:34">
      <c r="B2414" s="87"/>
      <c r="C2414" s="185"/>
      <c r="D2414" s="87"/>
      <c r="E2414" s="185"/>
      <c r="AC2414" s="87"/>
      <c r="AD2414" s="87"/>
      <c r="AE2414" s="87"/>
      <c r="AF2414" s="87"/>
      <c r="AG2414" s="2"/>
      <c r="AH2414" s="2"/>
    </row>
    <row r="2415" spans="2:34">
      <c r="B2415" s="87"/>
      <c r="C2415" s="185"/>
      <c r="D2415" s="87"/>
      <c r="E2415" s="185"/>
      <c r="AC2415" s="87"/>
      <c r="AD2415" s="87"/>
      <c r="AE2415" s="87"/>
      <c r="AF2415" s="87"/>
      <c r="AG2415" s="2"/>
      <c r="AH2415" s="2"/>
    </row>
    <row r="2416" spans="2:34">
      <c r="B2416" s="87"/>
      <c r="C2416" s="185"/>
      <c r="D2416" s="87"/>
      <c r="E2416" s="185"/>
      <c r="AC2416" s="87"/>
      <c r="AD2416" s="87"/>
      <c r="AE2416" s="87"/>
      <c r="AF2416" s="87"/>
      <c r="AG2416" s="2"/>
      <c r="AH2416" s="2"/>
    </row>
    <row r="2417" spans="2:34">
      <c r="B2417" s="87"/>
      <c r="C2417" s="185"/>
      <c r="D2417" s="87"/>
      <c r="E2417" s="185"/>
      <c r="AC2417" s="87"/>
      <c r="AD2417" s="87"/>
      <c r="AE2417" s="87"/>
      <c r="AF2417" s="87"/>
      <c r="AG2417" s="2"/>
      <c r="AH2417" s="2"/>
    </row>
    <row r="2418" spans="2:34">
      <c r="B2418" s="87"/>
      <c r="C2418" s="185"/>
      <c r="D2418" s="87"/>
      <c r="E2418" s="185"/>
      <c r="AC2418" s="87"/>
      <c r="AD2418" s="87"/>
      <c r="AE2418" s="87"/>
      <c r="AF2418" s="87"/>
      <c r="AG2418" s="2"/>
      <c r="AH2418" s="2"/>
    </row>
    <row r="2419" spans="2:34">
      <c r="B2419" s="87"/>
      <c r="C2419" s="185"/>
      <c r="D2419" s="87"/>
      <c r="E2419" s="185"/>
      <c r="AC2419" s="87"/>
      <c r="AD2419" s="87"/>
      <c r="AE2419" s="87"/>
      <c r="AF2419" s="87"/>
      <c r="AG2419" s="2"/>
      <c r="AH2419" s="2"/>
    </row>
    <row r="2420" spans="2:34">
      <c r="B2420" s="87"/>
      <c r="C2420" s="185"/>
      <c r="D2420" s="87"/>
      <c r="E2420" s="185"/>
      <c r="AC2420" s="87"/>
      <c r="AD2420" s="87"/>
      <c r="AE2420" s="87"/>
      <c r="AF2420" s="87"/>
      <c r="AG2420" s="2"/>
      <c r="AH2420" s="2"/>
    </row>
    <row r="2421" spans="2:34">
      <c r="B2421" s="87"/>
      <c r="C2421" s="185"/>
      <c r="D2421" s="87"/>
      <c r="E2421" s="185"/>
      <c r="AC2421" s="87"/>
      <c r="AD2421" s="87"/>
      <c r="AE2421" s="87"/>
      <c r="AF2421" s="87"/>
      <c r="AG2421" s="2"/>
      <c r="AH2421" s="2"/>
    </row>
    <row r="2422" spans="2:34">
      <c r="B2422" s="87"/>
      <c r="C2422" s="185"/>
      <c r="D2422" s="87"/>
      <c r="E2422" s="185"/>
      <c r="AC2422" s="87"/>
      <c r="AD2422" s="87"/>
      <c r="AE2422" s="87"/>
      <c r="AF2422" s="87"/>
      <c r="AG2422" s="2"/>
      <c r="AH2422" s="2"/>
    </row>
    <row r="2423" spans="2:34">
      <c r="B2423" s="87"/>
      <c r="C2423" s="185"/>
      <c r="D2423" s="87"/>
      <c r="E2423" s="185"/>
      <c r="AC2423" s="87"/>
      <c r="AD2423" s="87"/>
      <c r="AE2423" s="87"/>
      <c r="AF2423" s="87"/>
      <c r="AG2423" s="2"/>
      <c r="AH2423" s="2"/>
    </row>
    <row r="2424" spans="2:34">
      <c r="B2424" s="87"/>
      <c r="C2424" s="185"/>
      <c r="D2424" s="87"/>
      <c r="E2424" s="185"/>
      <c r="AC2424" s="87"/>
      <c r="AD2424" s="87"/>
      <c r="AE2424" s="87"/>
      <c r="AF2424" s="87"/>
      <c r="AG2424" s="2"/>
      <c r="AH2424" s="2"/>
    </row>
    <row r="2425" spans="2:34">
      <c r="B2425" s="87"/>
      <c r="C2425" s="185"/>
      <c r="D2425" s="87"/>
      <c r="E2425" s="185"/>
      <c r="AC2425" s="87"/>
      <c r="AD2425" s="87"/>
      <c r="AE2425" s="87"/>
      <c r="AF2425" s="87"/>
      <c r="AG2425" s="2"/>
      <c r="AH2425" s="2"/>
    </row>
    <row r="2426" spans="2:34">
      <c r="B2426" s="87"/>
      <c r="C2426" s="185"/>
      <c r="D2426" s="87"/>
      <c r="E2426" s="185"/>
      <c r="AC2426" s="87"/>
      <c r="AD2426" s="87"/>
      <c r="AE2426" s="87"/>
      <c r="AF2426" s="87"/>
      <c r="AG2426" s="2"/>
      <c r="AH2426" s="2"/>
    </row>
    <row r="2427" spans="2:34">
      <c r="B2427" s="87"/>
      <c r="C2427" s="185"/>
      <c r="D2427" s="87"/>
      <c r="E2427" s="185"/>
      <c r="AC2427" s="87"/>
      <c r="AD2427" s="87"/>
      <c r="AE2427" s="87"/>
      <c r="AF2427" s="87"/>
      <c r="AG2427" s="2"/>
      <c r="AH2427" s="2"/>
    </row>
    <row r="2428" spans="2:34">
      <c r="B2428" s="87"/>
      <c r="C2428" s="185"/>
      <c r="D2428" s="87"/>
      <c r="E2428" s="185"/>
      <c r="AC2428" s="87"/>
      <c r="AD2428" s="87"/>
      <c r="AE2428" s="87"/>
      <c r="AF2428" s="87"/>
      <c r="AG2428" s="2"/>
      <c r="AH2428" s="2"/>
    </row>
    <row r="2429" spans="2:34">
      <c r="B2429" s="87"/>
      <c r="C2429" s="185"/>
      <c r="D2429" s="87"/>
      <c r="E2429" s="185"/>
      <c r="AC2429" s="87"/>
      <c r="AD2429" s="87"/>
      <c r="AE2429" s="87"/>
      <c r="AF2429" s="87"/>
      <c r="AG2429" s="2"/>
      <c r="AH2429" s="2"/>
    </row>
    <row r="2430" spans="2:34">
      <c r="B2430" s="87"/>
      <c r="C2430" s="185"/>
      <c r="D2430" s="87"/>
      <c r="E2430" s="185"/>
      <c r="AC2430" s="87"/>
      <c r="AD2430" s="87"/>
      <c r="AE2430" s="87"/>
      <c r="AF2430" s="87"/>
      <c r="AG2430" s="2"/>
      <c r="AH2430" s="2"/>
    </row>
    <row r="2431" spans="2:34">
      <c r="B2431" s="87"/>
      <c r="C2431" s="185"/>
      <c r="D2431" s="87"/>
      <c r="E2431" s="185"/>
      <c r="AC2431" s="87"/>
      <c r="AD2431" s="87"/>
      <c r="AE2431" s="87"/>
      <c r="AF2431" s="87"/>
      <c r="AG2431" s="2"/>
      <c r="AH2431" s="2"/>
    </row>
    <row r="2432" spans="2:34">
      <c r="B2432" s="87"/>
      <c r="C2432" s="185"/>
      <c r="D2432" s="87"/>
      <c r="E2432" s="185"/>
      <c r="AC2432" s="87"/>
      <c r="AD2432" s="87"/>
      <c r="AE2432" s="87"/>
      <c r="AF2432" s="87"/>
      <c r="AG2432" s="2"/>
      <c r="AH2432" s="2"/>
    </row>
    <row r="2433" spans="2:34">
      <c r="B2433" s="87"/>
      <c r="C2433" s="185"/>
      <c r="D2433" s="87"/>
      <c r="E2433" s="185"/>
      <c r="AC2433" s="87"/>
      <c r="AD2433" s="87"/>
      <c r="AE2433" s="87"/>
      <c r="AF2433" s="87"/>
      <c r="AG2433" s="2"/>
      <c r="AH2433" s="2"/>
    </row>
    <row r="2434" spans="2:34">
      <c r="B2434" s="87"/>
      <c r="C2434" s="185"/>
      <c r="D2434" s="87"/>
      <c r="E2434" s="185"/>
      <c r="AC2434" s="87"/>
      <c r="AD2434" s="87"/>
      <c r="AE2434" s="87"/>
      <c r="AF2434" s="87"/>
      <c r="AG2434" s="2"/>
      <c r="AH2434" s="2"/>
    </row>
    <row r="2435" spans="2:34">
      <c r="B2435" s="87"/>
      <c r="C2435" s="185"/>
      <c r="D2435" s="87"/>
      <c r="E2435" s="185"/>
      <c r="AC2435" s="87"/>
      <c r="AD2435" s="87"/>
      <c r="AE2435" s="87"/>
      <c r="AF2435" s="87"/>
      <c r="AG2435" s="2"/>
      <c r="AH2435" s="2"/>
    </row>
    <row r="2436" spans="2:34">
      <c r="B2436" s="87"/>
      <c r="C2436" s="185"/>
      <c r="D2436" s="87"/>
      <c r="E2436" s="185"/>
      <c r="AC2436" s="87"/>
      <c r="AD2436" s="87"/>
      <c r="AE2436" s="87"/>
      <c r="AF2436" s="87"/>
      <c r="AG2436" s="2"/>
      <c r="AH2436" s="2"/>
    </row>
    <row r="2437" spans="2:34">
      <c r="B2437" s="87"/>
      <c r="C2437" s="185"/>
      <c r="D2437" s="87"/>
      <c r="E2437" s="185"/>
      <c r="AC2437" s="87"/>
      <c r="AD2437" s="87"/>
      <c r="AE2437" s="87"/>
      <c r="AF2437" s="87"/>
      <c r="AG2437" s="2"/>
      <c r="AH2437" s="2"/>
    </row>
    <row r="2438" spans="2:34">
      <c r="B2438" s="87"/>
      <c r="C2438" s="185"/>
      <c r="D2438" s="87"/>
      <c r="E2438" s="185"/>
      <c r="AC2438" s="87"/>
      <c r="AD2438" s="87"/>
      <c r="AE2438" s="87"/>
      <c r="AF2438" s="87"/>
      <c r="AG2438" s="2"/>
      <c r="AH2438" s="2"/>
    </row>
    <row r="2439" spans="2:34">
      <c r="B2439" s="87"/>
      <c r="C2439" s="185"/>
      <c r="D2439" s="87"/>
      <c r="E2439" s="185"/>
      <c r="AC2439" s="87"/>
      <c r="AD2439" s="87"/>
      <c r="AE2439" s="87"/>
      <c r="AF2439" s="87"/>
      <c r="AG2439" s="2"/>
      <c r="AH2439" s="2"/>
    </row>
    <row r="2440" spans="2:34">
      <c r="B2440" s="87"/>
      <c r="C2440" s="185"/>
      <c r="D2440" s="87"/>
      <c r="E2440" s="185"/>
      <c r="AC2440" s="87"/>
      <c r="AD2440" s="87"/>
      <c r="AE2440" s="87"/>
      <c r="AF2440" s="87"/>
      <c r="AG2440" s="2"/>
      <c r="AH2440" s="2"/>
    </row>
    <row r="2441" spans="2:34">
      <c r="B2441" s="87"/>
      <c r="C2441" s="185"/>
      <c r="D2441" s="87"/>
      <c r="E2441" s="185"/>
      <c r="AC2441" s="87"/>
      <c r="AD2441" s="87"/>
      <c r="AE2441" s="87"/>
      <c r="AF2441" s="87"/>
      <c r="AG2441" s="2"/>
      <c r="AH2441" s="2"/>
    </row>
    <row r="2442" spans="2:34">
      <c r="B2442" s="87"/>
      <c r="C2442" s="185"/>
      <c r="D2442" s="87"/>
      <c r="E2442" s="185"/>
      <c r="AC2442" s="87"/>
      <c r="AD2442" s="87"/>
      <c r="AE2442" s="87"/>
      <c r="AF2442" s="87"/>
      <c r="AG2442" s="2"/>
      <c r="AH2442" s="2"/>
    </row>
    <row r="2443" spans="2:34">
      <c r="B2443" s="87"/>
      <c r="C2443" s="185"/>
      <c r="D2443" s="87"/>
      <c r="E2443" s="185"/>
      <c r="AC2443" s="87"/>
      <c r="AD2443" s="87"/>
      <c r="AE2443" s="87"/>
      <c r="AF2443" s="87"/>
      <c r="AG2443" s="2"/>
      <c r="AH2443" s="2"/>
    </row>
    <row r="2444" spans="2:34">
      <c r="B2444" s="87"/>
      <c r="C2444" s="185"/>
      <c r="D2444" s="87"/>
      <c r="E2444" s="185"/>
      <c r="AC2444" s="87"/>
      <c r="AD2444" s="87"/>
      <c r="AE2444" s="87"/>
      <c r="AF2444" s="87"/>
      <c r="AG2444" s="2"/>
      <c r="AH2444" s="2"/>
    </row>
    <row r="2445" spans="2:34">
      <c r="B2445" s="87"/>
      <c r="C2445" s="185"/>
      <c r="D2445" s="87"/>
      <c r="E2445" s="185"/>
      <c r="AC2445" s="87"/>
      <c r="AD2445" s="87"/>
      <c r="AE2445" s="87"/>
      <c r="AF2445" s="87"/>
      <c r="AG2445" s="2"/>
      <c r="AH2445" s="2"/>
    </row>
    <row r="2446" spans="2:34">
      <c r="B2446" s="87"/>
      <c r="C2446" s="185"/>
      <c r="D2446" s="87"/>
      <c r="E2446" s="185"/>
      <c r="AC2446" s="87"/>
      <c r="AD2446" s="87"/>
      <c r="AE2446" s="87"/>
      <c r="AF2446" s="87"/>
      <c r="AG2446" s="2"/>
      <c r="AH2446" s="2"/>
    </row>
    <row r="2447" spans="2:34">
      <c r="B2447" s="87"/>
      <c r="C2447" s="185"/>
      <c r="D2447" s="87"/>
      <c r="E2447" s="185"/>
      <c r="AC2447" s="87"/>
      <c r="AD2447" s="87"/>
      <c r="AE2447" s="87"/>
      <c r="AF2447" s="87"/>
      <c r="AG2447" s="2"/>
      <c r="AH2447" s="2"/>
    </row>
    <row r="2448" spans="2:34">
      <c r="B2448" s="87"/>
      <c r="C2448" s="185"/>
      <c r="D2448" s="87"/>
      <c r="E2448" s="185"/>
      <c r="AC2448" s="87"/>
      <c r="AD2448" s="87"/>
      <c r="AE2448" s="87"/>
      <c r="AF2448" s="87"/>
      <c r="AG2448" s="2"/>
      <c r="AH2448" s="2"/>
    </row>
    <row r="2449" spans="2:34">
      <c r="B2449" s="87"/>
      <c r="C2449" s="185"/>
      <c r="D2449" s="87"/>
      <c r="E2449" s="185"/>
      <c r="AC2449" s="87"/>
      <c r="AD2449" s="87"/>
      <c r="AE2449" s="87"/>
      <c r="AF2449" s="87"/>
      <c r="AG2449" s="2"/>
      <c r="AH2449" s="2"/>
    </row>
    <row r="2450" spans="2:34">
      <c r="B2450" s="87"/>
      <c r="C2450" s="185"/>
      <c r="D2450" s="87"/>
      <c r="E2450" s="185"/>
      <c r="AC2450" s="87"/>
      <c r="AD2450" s="87"/>
      <c r="AE2450" s="87"/>
      <c r="AF2450" s="87"/>
      <c r="AG2450" s="2"/>
      <c r="AH2450" s="2"/>
    </row>
    <row r="2451" spans="2:34">
      <c r="B2451" s="87"/>
      <c r="C2451" s="185"/>
      <c r="D2451" s="87"/>
      <c r="E2451" s="185"/>
      <c r="AC2451" s="87"/>
      <c r="AD2451" s="87"/>
      <c r="AE2451" s="87"/>
      <c r="AF2451" s="87"/>
      <c r="AG2451" s="2"/>
      <c r="AH2451" s="2"/>
    </row>
    <row r="2452" spans="2:34">
      <c r="B2452" s="87"/>
      <c r="C2452" s="185"/>
      <c r="D2452" s="87"/>
      <c r="E2452" s="185"/>
      <c r="AC2452" s="87"/>
      <c r="AD2452" s="87"/>
      <c r="AE2452" s="87"/>
      <c r="AF2452" s="87"/>
      <c r="AG2452" s="2"/>
      <c r="AH2452" s="2"/>
    </row>
    <row r="2453" spans="2:34">
      <c r="B2453" s="87"/>
      <c r="C2453" s="185"/>
      <c r="D2453" s="87"/>
      <c r="E2453" s="185"/>
      <c r="AC2453" s="87"/>
      <c r="AD2453" s="87"/>
      <c r="AE2453" s="87"/>
      <c r="AF2453" s="87"/>
      <c r="AG2453" s="2"/>
      <c r="AH2453" s="2"/>
    </row>
    <row r="2454" spans="2:34">
      <c r="B2454" s="87"/>
      <c r="C2454" s="185"/>
      <c r="D2454" s="87"/>
      <c r="E2454" s="185"/>
      <c r="AC2454" s="87"/>
      <c r="AD2454" s="87"/>
      <c r="AE2454" s="87"/>
      <c r="AF2454" s="87"/>
      <c r="AG2454" s="2"/>
      <c r="AH2454" s="2"/>
    </row>
    <row r="2455" spans="2:34">
      <c r="B2455" s="87"/>
      <c r="C2455" s="185"/>
      <c r="D2455" s="87"/>
      <c r="E2455" s="185"/>
      <c r="AC2455" s="87"/>
      <c r="AD2455" s="87"/>
      <c r="AE2455" s="87"/>
      <c r="AF2455" s="87"/>
      <c r="AG2455" s="2"/>
      <c r="AH2455" s="2"/>
    </row>
    <row r="2456" spans="2:34">
      <c r="B2456" s="87"/>
      <c r="C2456" s="185"/>
      <c r="D2456" s="87"/>
      <c r="E2456" s="185"/>
      <c r="AC2456" s="87"/>
      <c r="AD2456" s="87"/>
      <c r="AE2456" s="87"/>
      <c r="AF2456" s="87"/>
      <c r="AG2456" s="2"/>
      <c r="AH2456" s="2"/>
    </row>
    <row r="2457" spans="2:34">
      <c r="B2457" s="87"/>
      <c r="C2457" s="185"/>
      <c r="D2457" s="87"/>
      <c r="E2457" s="185"/>
      <c r="AC2457" s="87"/>
      <c r="AD2457" s="87"/>
      <c r="AE2457" s="87"/>
      <c r="AF2457" s="87"/>
      <c r="AG2457" s="2"/>
      <c r="AH2457" s="2"/>
    </row>
    <row r="2458" spans="2:34">
      <c r="B2458" s="87"/>
      <c r="C2458" s="185"/>
      <c r="D2458" s="87"/>
      <c r="E2458" s="185"/>
      <c r="AC2458" s="87"/>
      <c r="AD2458" s="87"/>
      <c r="AE2458" s="87"/>
      <c r="AF2458" s="87"/>
      <c r="AG2458" s="2"/>
      <c r="AH2458" s="2"/>
    </row>
    <row r="2459" spans="2:34">
      <c r="B2459" s="87"/>
      <c r="C2459" s="185"/>
      <c r="D2459" s="87"/>
      <c r="E2459" s="185"/>
      <c r="AC2459" s="87"/>
      <c r="AD2459" s="87"/>
      <c r="AE2459" s="87"/>
      <c r="AF2459" s="87"/>
      <c r="AG2459" s="2"/>
      <c r="AH2459" s="2"/>
    </row>
    <row r="2460" spans="2:34">
      <c r="B2460" s="87"/>
      <c r="C2460" s="185"/>
      <c r="D2460" s="87"/>
      <c r="E2460" s="185"/>
      <c r="AC2460" s="87"/>
      <c r="AD2460" s="87"/>
      <c r="AE2460" s="87"/>
      <c r="AF2460" s="87"/>
      <c r="AG2460" s="2"/>
      <c r="AH2460" s="2"/>
    </row>
    <row r="2461" spans="2:34">
      <c r="B2461" s="87"/>
      <c r="C2461" s="185"/>
      <c r="D2461" s="87"/>
      <c r="E2461" s="185"/>
      <c r="AC2461" s="87"/>
      <c r="AD2461" s="87"/>
      <c r="AE2461" s="87"/>
      <c r="AF2461" s="87"/>
      <c r="AG2461" s="2"/>
      <c r="AH2461" s="2"/>
    </row>
    <row r="2462" spans="2:34">
      <c r="B2462" s="87"/>
      <c r="C2462" s="185"/>
      <c r="D2462" s="87"/>
      <c r="E2462" s="185"/>
      <c r="AC2462" s="87"/>
      <c r="AD2462" s="87"/>
      <c r="AE2462" s="87"/>
      <c r="AF2462" s="87"/>
      <c r="AG2462" s="2"/>
      <c r="AH2462" s="2"/>
    </row>
    <row r="2463" spans="2:34">
      <c r="B2463" s="87"/>
      <c r="C2463" s="185"/>
      <c r="D2463" s="87"/>
      <c r="E2463" s="185"/>
      <c r="AC2463" s="87"/>
      <c r="AD2463" s="87"/>
      <c r="AE2463" s="87"/>
      <c r="AF2463" s="87"/>
      <c r="AG2463" s="2"/>
      <c r="AH2463" s="2"/>
    </row>
    <row r="2464" spans="2:34">
      <c r="B2464" s="87"/>
      <c r="C2464" s="185"/>
      <c r="D2464" s="87"/>
      <c r="E2464" s="185"/>
      <c r="AC2464" s="87"/>
      <c r="AD2464" s="87"/>
      <c r="AE2464" s="87"/>
      <c r="AF2464" s="87"/>
      <c r="AG2464" s="2"/>
      <c r="AH2464" s="2"/>
    </row>
    <row r="2465" spans="2:34">
      <c r="B2465" s="87"/>
      <c r="C2465" s="185"/>
      <c r="D2465" s="87"/>
      <c r="E2465" s="185"/>
      <c r="AC2465" s="87"/>
      <c r="AD2465" s="87"/>
      <c r="AE2465" s="87"/>
      <c r="AF2465" s="87"/>
      <c r="AG2465" s="2"/>
      <c r="AH2465" s="2"/>
    </row>
    <row r="2466" spans="2:34">
      <c r="B2466" s="87"/>
      <c r="C2466" s="185"/>
      <c r="D2466" s="87"/>
      <c r="E2466" s="185"/>
      <c r="AC2466" s="87"/>
      <c r="AD2466" s="87"/>
      <c r="AE2466" s="87"/>
      <c r="AF2466" s="87"/>
      <c r="AG2466" s="2"/>
      <c r="AH2466" s="2"/>
    </row>
    <row r="2467" spans="2:34">
      <c r="B2467" s="87"/>
      <c r="C2467" s="185"/>
      <c r="D2467" s="87"/>
      <c r="E2467" s="185"/>
      <c r="AC2467" s="87"/>
      <c r="AD2467" s="87"/>
      <c r="AE2467" s="87"/>
      <c r="AF2467" s="87"/>
      <c r="AG2467" s="2"/>
      <c r="AH2467" s="2"/>
    </row>
    <row r="2468" spans="2:34">
      <c r="B2468" s="87"/>
      <c r="C2468" s="185"/>
      <c r="D2468" s="87"/>
      <c r="E2468" s="185"/>
      <c r="AC2468" s="87"/>
      <c r="AD2468" s="87"/>
      <c r="AE2468" s="87"/>
      <c r="AF2468" s="87"/>
      <c r="AG2468" s="2"/>
      <c r="AH2468" s="2"/>
    </row>
    <row r="2469" spans="2:34">
      <c r="B2469" s="87"/>
      <c r="C2469" s="185"/>
      <c r="D2469" s="87"/>
      <c r="E2469" s="185"/>
      <c r="AC2469" s="87"/>
      <c r="AD2469" s="87"/>
      <c r="AE2469" s="87"/>
      <c r="AF2469" s="87"/>
      <c r="AG2469" s="2"/>
      <c r="AH2469" s="2"/>
    </row>
    <row r="2470" spans="2:34">
      <c r="B2470" s="87"/>
      <c r="C2470" s="185"/>
      <c r="D2470" s="87"/>
      <c r="E2470" s="185"/>
      <c r="AC2470" s="87"/>
      <c r="AD2470" s="87"/>
      <c r="AE2470" s="87"/>
      <c r="AF2470" s="87"/>
      <c r="AG2470" s="2"/>
      <c r="AH2470" s="2"/>
    </row>
    <row r="2471" spans="2:34">
      <c r="B2471" s="87"/>
      <c r="C2471" s="185"/>
      <c r="D2471" s="87"/>
      <c r="E2471" s="185"/>
      <c r="AC2471" s="87"/>
      <c r="AD2471" s="87"/>
      <c r="AE2471" s="87"/>
      <c r="AF2471" s="87"/>
      <c r="AG2471" s="2"/>
      <c r="AH2471" s="2"/>
    </row>
    <row r="2472" spans="2:34">
      <c r="B2472" s="87"/>
      <c r="C2472" s="185"/>
      <c r="D2472" s="87"/>
      <c r="E2472" s="185"/>
      <c r="AC2472" s="87"/>
      <c r="AD2472" s="87"/>
      <c r="AE2472" s="87"/>
      <c r="AF2472" s="87"/>
      <c r="AG2472" s="2"/>
      <c r="AH2472" s="2"/>
    </row>
    <row r="2473" spans="2:34">
      <c r="B2473" s="87"/>
      <c r="C2473" s="185"/>
      <c r="D2473" s="87"/>
      <c r="E2473" s="185"/>
      <c r="AC2473" s="87"/>
      <c r="AD2473" s="87"/>
      <c r="AE2473" s="87"/>
      <c r="AF2473" s="87"/>
      <c r="AG2473" s="2"/>
      <c r="AH2473" s="2"/>
    </row>
    <row r="2474" spans="2:34">
      <c r="B2474" s="87"/>
      <c r="C2474" s="185"/>
      <c r="D2474" s="87"/>
      <c r="E2474" s="185"/>
      <c r="AC2474" s="87"/>
      <c r="AD2474" s="87"/>
      <c r="AE2474" s="87"/>
      <c r="AF2474" s="87"/>
      <c r="AG2474" s="2"/>
      <c r="AH2474" s="2"/>
    </row>
    <row r="2475" spans="2:34">
      <c r="B2475" s="87"/>
      <c r="C2475" s="185"/>
      <c r="D2475" s="87"/>
      <c r="E2475" s="185"/>
      <c r="AC2475" s="87"/>
      <c r="AD2475" s="87"/>
      <c r="AE2475" s="87"/>
      <c r="AF2475" s="87"/>
      <c r="AG2475" s="2"/>
      <c r="AH2475" s="2"/>
    </row>
    <row r="2476" spans="2:34">
      <c r="B2476" s="87"/>
      <c r="C2476" s="185"/>
      <c r="D2476" s="87"/>
      <c r="E2476" s="185"/>
      <c r="AC2476" s="87"/>
      <c r="AD2476" s="87"/>
      <c r="AE2476" s="87"/>
      <c r="AF2476" s="87"/>
      <c r="AG2476" s="2"/>
      <c r="AH2476" s="2"/>
    </row>
    <row r="2477" spans="2:34">
      <c r="B2477" s="87"/>
      <c r="C2477" s="185"/>
      <c r="D2477" s="87"/>
      <c r="E2477" s="185"/>
      <c r="AC2477" s="87"/>
      <c r="AD2477" s="87"/>
      <c r="AE2477" s="87"/>
      <c r="AF2477" s="87"/>
      <c r="AG2477" s="2"/>
      <c r="AH2477" s="2"/>
    </row>
    <row r="2478" spans="2:34">
      <c r="B2478" s="87"/>
      <c r="C2478" s="185"/>
      <c r="D2478" s="87"/>
      <c r="E2478" s="185"/>
      <c r="AC2478" s="87"/>
      <c r="AD2478" s="87"/>
      <c r="AE2478" s="87"/>
      <c r="AF2478" s="87"/>
      <c r="AG2478" s="2"/>
      <c r="AH2478" s="2"/>
    </row>
    <row r="2479" spans="2:34">
      <c r="B2479" s="87"/>
      <c r="C2479" s="185"/>
      <c r="D2479" s="87"/>
      <c r="E2479" s="185"/>
      <c r="AC2479" s="87"/>
      <c r="AD2479" s="87"/>
      <c r="AE2479" s="87"/>
      <c r="AF2479" s="87"/>
      <c r="AG2479" s="2"/>
      <c r="AH2479" s="2"/>
    </row>
    <row r="2480" spans="2:34">
      <c r="B2480" s="87"/>
      <c r="C2480" s="185"/>
      <c r="D2480" s="87"/>
      <c r="E2480" s="185"/>
      <c r="AC2480" s="87"/>
      <c r="AD2480" s="87"/>
      <c r="AE2480" s="87"/>
      <c r="AF2480" s="87"/>
      <c r="AG2480" s="2"/>
      <c r="AH2480" s="2"/>
    </row>
    <row r="2481" spans="2:34">
      <c r="B2481" s="87"/>
      <c r="C2481" s="185"/>
      <c r="D2481" s="87"/>
      <c r="E2481" s="185"/>
      <c r="AC2481" s="87"/>
      <c r="AD2481" s="87"/>
      <c r="AE2481" s="87"/>
      <c r="AF2481" s="87"/>
      <c r="AG2481" s="2"/>
      <c r="AH2481" s="2"/>
    </row>
    <row r="2482" spans="2:34">
      <c r="B2482" s="87"/>
      <c r="C2482" s="185"/>
      <c r="D2482" s="87"/>
      <c r="E2482" s="185"/>
      <c r="AC2482" s="87"/>
      <c r="AD2482" s="87"/>
      <c r="AE2482" s="87"/>
      <c r="AF2482" s="87"/>
      <c r="AG2482" s="2"/>
      <c r="AH2482" s="2"/>
    </row>
    <row r="2483" spans="2:34">
      <c r="B2483" s="87"/>
      <c r="C2483" s="185"/>
      <c r="D2483" s="87"/>
      <c r="E2483" s="185"/>
      <c r="AC2483" s="87"/>
      <c r="AD2483" s="87"/>
      <c r="AE2483" s="87"/>
      <c r="AF2483" s="87"/>
      <c r="AG2483" s="2"/>
      <c r="AH2483" s="2"/>
    </row>
    <row r="2484" spans="2:34">
      <c r="B2484" s="87"/>
      <c r="C2484" s="185"/>
      <c r="D2484" s="87"/>
      <c r="E2484" s="185"/>
      <c r="AC2484" s="87"/>
      <c r="AD2484" s="87"/>
      <c r="AE2484" s="87"/>
      <c r="AF2484" s="87"/>
      <c r="AG2484" s="2"/>
      <c r="AH2484" s="2"/>
    </row>
    <row r="2485" spans="2:34">
      <c r="B2485" s="87"/>
      <c r="C2485" s="185"/>
      <c r="D2485" s="87"/>
      <c r="E2485" s="185"/>
      <c r="AC2485" s="87"/>
      <c r="AD2485" s="87"/>
      <c r="AE2485" s="87"/>
      <c r="AF2485" s="87"/>
      <c r="AG2485" s="2"/>
      <c r="AH2485" s="2"/>
    </row>
    <row r="2486" spans="2:34">
      <c r="B2486" s="87"/>
      <c r="C2486" s="185"/>
      <c r="D2486" s="87"/>
      <c r="E2486" s="185"/>
      <c r="AC2486" s="87"/>
      <c r="AD2486" s="87"/>
      <c r="AE2486" s="87"/>
      <c r="AF2486" s="87"/>
      <c r="AG2486" s="2"/>
      <c r="AH2486" s="2"/>
    </row>
    <row r="2487" spans="2:34">
      <c r="B2487" s="87"/>
      <c r="C2487" s="185"/>
      <c r="D2487" s="87"/>
      <c r="E2487" s="185"/>
      <c r="AC2487" s="87"/>
      <c r="AD2487" s="87"/>
      <c r="AE2487" s="87"/>
      <c r="AF2487" s="87"/>
      <c r="AG2487" s="2"/>
      <c r="AH2487" s="2"/>
    </row>
    <row r="2488" spans="2:34">
      <c r="B2488" s="87"/>
      <c r="C2488" s="185"/>
      <c r="D2488" s="87"/>
      <c r="E2488" s="185"/>
      <c r="AC2488" s="87"/>
      <c r="AD2488" s="87"/>
      <c r="AE2488" s="87"/>
      <c r="AF2488" s="87"/>
      <c r="AG2488" s="2"/>
      <c r="AH2488" s="2"/>
    </row>
    <row r="2489" spans="2:34">
      <c r="B2489" s="87"/>
      <c r="C2489" s="185"/>
      <c r="D2489" s="87"/>
      <c r="E2489" s="185"/>
      <c r="AC2489" s="87"/>
      <c r="AD2489" s="87"/>
      <c r="AE2489" s="87"/>
      <c r="AF2489" s="87"/>
      <c r="AG2489" s="2"/>
      <c r="AH2489" s="2"/>
    </row>
    <row r="2490" spans="2:34">
      <c r="B2490" s="87"/>
      <c r="C2490" s="185"/>
      <c r="D2490" s="87"/>
      <c r="E2490" s="185"/>
      <c r="AC2490" s="87"/>
      <c r="AD2490" s="87"/>
      <c r="AE2490" s="87"/>
      <c r="AF2490" s="87"/>
      <c r="AG2490" s="2"/>
      <c r="AH2490" s="2"/>
    </row>
    <row r="2491" spans="2:34">
      <c r="B2491" s="87"/>
      <c r="C2491" s="185"/>
      <c r="D2491" s="87"/>
      <c r="E2491" s="185"/>
      <c r="AC2491" s="87"/>
      <c r="AD2491" s="87"/>
      <c r="AE2491" s="87"/>
      <c r="AF2491" s="87"/>
      <c r="AG2491" s="2"/>
      <c r="AH2491" s="2"/>
    </row>
    <row r="2492" spans="2:34">
      <c r="B2492" s="87"/>
      <c r="C2492" s="185"/>
      <c r="D2492" s="87"/>
      <c r="E2492" s="185"/>
      <c r="AC2492" s="87"/>
      <c r="AD2492" s="87"/>
      <c r="AE2492" s="87"/>
      <c r="AF2492" s="87"/>
      <c r="AG2492" s="2"/>
      <c r="AH2492" s="2"/>
    </row>
    <row r="2493" spans="2:34">
      <c r="B2493" s="87"/>
      <c r="C2493" s="185"/>
      <c r="D2493" s="87"/>
      <c r="E2493" s="185"/>
      <c r="AC2493" s="87"/>
      <c r="AD2493" s="87"/>
      <c r="AE2493" s="87"/>
      <c r="AF2493" s="87"/>
      <c r="AG2493" s="2"/>
      <c r="AH2493" s="2"/>
    </row>
    <row r="2494" spans="2:34">
      <c r="B2494" s="87"/>
      <c r="C2494" s="185"/>
      <c r="D2494" s="87"/>
      <c r="E2494" s="185"/>
      <c r="AC2494" s="87"/>
      <c r="AD2494" s="87"/>
      <c r="AE2494" s="87"/>
      <c r="AF2494" s="87"/>
      <c r="AG2494" s="2"/>
      <c r="AH2494" s="2"/>
    </row>
    <row r="2495" spans="2:34">
      <c r="B2495" s="87"/>
      <c r="C2495" s="185"/>
      <c r="D2495" s="87"/>
      <c r="E2495" s="185"/>
      <c r="AC2495" s="87"/>
      <c r="AD2495" s="87"/>
      <c r="AE2495" s="87"/>
      <c r="AF2495" s="87"/>
      <c r="AG2495" s="2"/>
      <c r="AH2495" s="2"/>
    </row>
    <row r="2496" spans="2:34">
      <c r="B2496" s="87"/>
      <c r="C2496" s="185"/>
      <c r="D2496" s="87"/>
      <c r="E2496" s="185"/>
      <c r="AC2496" s="87"/>
      <c r="AD2496" s="87"/>
      <c r="AE2496" s="87"/>
      <c r="AF2496" s="87"/>
      <c r="AG2496" s="2"/>
      <c r="AH2496" s="2"/>
    </row>
    <row r="2497" spans="2:34">
      <c r="B2497" s="87"/>
      <c r="C2497" s="185"/>
      <c r="D2497" s="87"/>
      <c r="E2497" s="185"/>
      <c r="AC2497" s="87"/>
      <c r="AD2497" s="87"/>
      <c r="AE2497" s="87"/>
      <c r="AF2497" s="87"/>
      <c r="AG2497" s="2"/>
      <c r="AH2497" s="2"/>
    </row>
    <row r="2498" spans="2:34">
      <c r="B2498" s="87"/>
      <c r="C2498" s="185"/>
      <c r="D2498" s="87"/>
      <c r="E2498" s="185"/>
      <c r="AC2498" s="87"/>
      <c r="AD2498" s="87"/>
      <c r="AE2498" s="87"/>
      <c r="AF2498" s="87"/>
      <c r="AG2498" s="2"/>
      <c r="AH2498" s="2"/>
    </row>
    <row r="2499" spans="2:34">
      <c r="B2499" s="87"/>
      <c r="C2499" s="185"/>
      <c r="D2499" s="87"/>
      <c r="E2499" s="185"/>
      <c r="AC2499" s="87"/>
      <c r="AD2499" s="87"/>
      <c r="AE2499" s="87"/>
      <c r="AF2499" s="87"/>
      <c r="AG2499" s="2"/>
      <c r="AH2499" s="2"/>
    </row>
    <row r="2500" spans="2:34">
      <c r="B2500" s="87"/>
      <c r="C2500" s="185"/>
      <c r="D2500" s="87"/>
      <c r="E2500" s="185"/>
      <c r="AC2500" s="87"/>
      <c r="AD2500" s="87"/>
      <c r="AE2500" s="87"/>
      <c r="AF2500" s="87"/>
      <c r="AG2500" s="2"/>
      <c r="AH2500" s="2"/>
    </row>
    <row r="2501" spans="2:34">
      <c r="B2501" s="87"/>
      <c r="C2501" s="185"/>
      <c r="D2501" s="87"/>
      <c r="E2501" s="185"/>
      <c r="AC2501" s="87"/>
      <c r="AD2501" s="87"/>
      <c r="AE2501" s="87"/>
      <c r="AF2501" s="87"/>
      <c r="AG2501" s="2"/>
      <c r="AH2501" s="2"/>
    </row>
    <row r="2502" spans="2:34">
      <c r="B2502" s="87"/>
      <c r="C2502" s="185"/>
      <c r="D2502" s="87"/>
      <c r="E2502" s="185"/>
      <c r="AC2502" s="87"/>
      <c r="AD2502" s="87"/>
      <c r="AE2502" s="87"/>
      <c r="AF2502" s="87"/>
      <c r="AG2502" s="2"/>
      <c r="AH2502" s="2"/>
    </row>
    <row r="2503" spans="2:34">
      <c r="B2503" s="87"/>
      <c r="C2503" s="185"/>
      <c r="D2503" s="87"/>
      <c r="E2503" s="185"/>
      <c r="AC2503" s="87"/>
      <c r="AD2503" s="87"/>
      <c r="AE2503" s="87"/>
      <c r="AF2503" s="87"/>
      <c r="AG2503" s="2"/>
      <c r="AH2503" s="2"/>
    </row>
    <row r="2504" spans="2:34">
      <c r="B2504" s="87"/>
      <c r="C2504" s="185"/>
      <c r="D2504" s="87"/>
      <c r="E2504" s="185"/>
      <c r="AC2504" s="87"/>
      <c r="AD2504" s="87"/>
      <c r="AE2504" s="87"/>
      <c r="AF2504" s="87"/>
      <c r="AG2504" s="2"/>
      <c r="AH2504" s="2"/>
    </row>
    <row r="2505" spans="2:34">
      <c r="B2505" s="87"/>
      <c r="C2505" s="185"/>
      <c r="D2505" s="87"/>
      <c r="E2505" s="185"/>
      <c r="AC2505" s="87"/>
      <c r="AD2505" s="87"/>
      <c r="AE2505" s="87"/>
      <c r="AF2505" s="87"/>
      <c r="AG2505" s="2"/>
      <c r="AH2505" s="2"/>
    </row>
    <row r="2506" spans="2:34">
      <c r="B2506" s="87"/>
      <c r="C2506" s="185"/>
      <c r="D2506" s="87"/>
      <c r="E2506" s="185"/>
      <c r="AC2506" s="87"/>
      <c r="AD2506" s="87"/>
      <c r="AE2506" s="87"/>
      <c r="AF2506" s="87"/>
      <c r="AG2506" s="2"/>
      <c r="AH2506" s="2"/>
    </row>
    <row r="2507" spans="2:34">
      <c r="B2507" s="87"/>
      <c r="C2507" s="185"/>
      <c r="D2507" s="87"/>
      <c r="E2507" s="185"/>
      <c r="AC2507" s="87"/>
      <c r="AD2507" s="87"/>
      <c r="AE2507" s="87"/>
      <c r="AF2507" s="87"/>
      <c r="AG2507" s="2"/>
      <c r="AH2507" s="2"/>
    </row>
    <row r="2508" spans="2:34">
      <c r="B2508" s="87"/>
      <c r="C2508" s="185"/>
      <c r="D2508" s="87"/>
      <c r="E2508" s="185"/>
      <c r="AC2508" s="87"/>
      <c r="AD2508" s="87"/>
      <c r="AE2508" s="87"/>
      <c r="AF2508" s="87"/>
      <c r="AG2508" s="2"/>
      <c r="AH2508" s="2"/>
    </row>
    <row r="2509" spans="2:34">
      <c r="B2509" s="87"/>
      <c r="C2509" s="185"/>
      <c r="D2509" s="87"/>
      <c r="E2509" s="185"/>
      <c r="AC2509" s="87"/>
      <c r="AD2509" s="87"/>
      <c r="AE2509" s="87"/>
      <c r="AF2509" s="87"/>
      <c r="AG2509" s="2"/>
      <c r="AH2509" s="2"/>
    </row>
    <row r="2510" spans="2:34">
      <c r="B2510" s="87"/>
      <c r="C2510" s="185"/>
      <c r="D2510" s="87"/>
      <c r="E2510" s="185"/>
      <c r="AC2510" s="87"/>
      <c r="AD2510" s="87"/>
      <c r="AE2510" s="87"/>
      <c r="AF2510" s="87"/>
      <c r="AG2510" s="2"/>
      <c r="AH2510" s="2"/>
    </row>
    <row r="2511" spans="2:34">
      <c r="B2511" s="87"/>
      <c r="C2511" s="185"/>
      <c r="D2511" s="87"/>
      <c r="E2511" s="185"/>
      <c r="AC2511" s="87"/>
      <c r="AD2511" s="87"/>
      <c r="AE2511" s="87"/>
      <c r="AF2511" s="87"/>
      <c r="AG2511" s="2"/>
      <c r="AH2511" s="2"/>
    </row>
    <row r="2512" spans="2:34">
      <c r="B2512" s="87"/>
      <c r="C2512" s="185"/>
      <c r="D2512" s="87"/>
      <c r="E2512" s="185"/>
      <c r="AC2512" s="87"/>
      <c r="AD2512" s="87"/>
      <c r="AE2512" s="87"/>
      <c r="AF2512" s="87"/>
      <c r="AG2512" s="2"/>
      <c r="AH2512" s="2"/>
    </row>
    <row r="2513" spans="2:34">
      <c r="B2513" s="87"/>
      <c r="C2513" s="185"/>
      <c r="D2513" s="87"/>
      <c r="E2513" s="185"/>
      <c r="AC2513" s="87"/>
      <c r="AD2513" s="87"/>
      <c r="AE2513" s="87"/>
      <c r="AF2513" s="87"/>
      <c r="AG2513" s="2"/>
      <c r="AH2513" s="2"/>
    </row>
    <row r="2514" spans="2:34">
      <c r="B2514" s="87"/>
      <c r="C2514" s="185"/>
      <c r="D2514" s="87"/>
      <c r="E2514" s="185"/>
      <c r="AC2514" s="87"/>
      <c r="AD2514" s="87"/>
      <c r="AE2514" s="87"/>
      <c r="AF2514" s="87"/>
      <c r="AG2514" s="2"/>
      <c r="AH2514" s="2"/>
    </row>
    <row r="2515" spans="2:34">
      <c r="B2515" s="87"/>
      <c r="C2515" s="185"/>
      <c r="D2515" s="87"/>
      <c r="E2515" s="185"/>
      <c r="AC2515" s="87"/>
      <c r="AD2515" s="87"/>
      <c r="AE2515" s="87"/>
      <c r="AF2515" s="87"/>
      <c r="AG2515" s="2"/>
      <c r="AH2515" s="2"/>
    </row>
    <row r="2516" spans="2:34">
      <c r="B2516" s="87"/>
      <c r="C2516" s="185"/>
      <c r="D2516" s="87"/>
      <c r="E2516" s="185"/>
      <c r="AC2516" s="87"/>
      <c r="AD2516" s="87"/>
      <c r="AE2516" s="87"/>
      <c r="AF2516" s="87"/>
      <c r="AG2516" s="2"/>
      <c r="AH2516" s="2"/>
    </row>
    <row r="2517" spans="2:34">
      <c r="B2517" s="87"/>
      <c r="C2517" s="185"/>
      <c r="D2517" s="87"/>
      <c r="E2517" s="185"/>
      <c r="AC2517" s="87"/>
      <c r="AD2517" s="87"/>
      <c r="AE2517" s="87"/>
      <c r="AF2517" s="87"/>
      <c r="AG2517" s="2"/>
      <c r="AH2517" s="2"/>
    </row>
    <row r="2518" spans="2:34">
      <c r="B2518" s="87"/>
      <c r="C2518" s="185"/>
      <c r="D2518" s="87"/>
      <c r="E2518" s="185"/>
      <c r="AC2518" s="87"/>
      <c r="AD2518" s="87"/>
      <c r="AE2518" s="87"/>
      <c r="AF2518" s="87"/>
      <c r="AG2518" s="2"/>
      <c r="AH2518" s="2"/>
    </row>
    <row r="2519" spans="2:34">
      <c r="B2519" s="87"/>
      <c r="C2519" s="185"/>
      <c r="D2519" s="87"/>
      <c r="E2519" s="185"/>
      <c r="AC2519" s="87"/>
      <c r="AD2519" s="87"/>
      <c r="AE2519" s="87"/>
      <c r="AF2519" s="87"/>
      <c r="AG2519" s="2"/>
      <c r="AH2519" s="2"/>
    </row>
    <row r="2520" spans="2:34">
      <c r="B2520" s="87"/>
      <c r="C2520" s="185"/>
      <c r="D2520" s="87"/>
      <c r="E2520" s="185"/>
      <c r="AC2520" s="87"/>
      <c r="AD2520" s="87"/>
      <c r="AE2520" s="87"/>
      <c r="AF2520" s="87"/>
      <c r="AG2520" s="2"/>
      <c r="AH2520" s="2"/>
    </row>
    <row r="2521" spans="2:34">
      <c r="B2521" s="87"/>
      <c r="C2521" s="185"/>
      <c r="D2521" s="87"/>
      <c r="E2521" s="185"/>
      <c r="AC2521" s="87"/>
      <c r="AD2521" s="87"/>
      <c r="AE2521" s="87"/>
      <c r="AF2521" s="87"/>
      <c r="AG2521" s="2"/>
      <c r="AH2521" s="2"/>
    </row>
    <row r="2522" spans="2:34">
      <c r="B2522" s="87"/>
      <c r="C2522" s="185"/>
      <c r="D2522" s="87"/>
      <c r="E2522" s="185"/>
      <c r="AC2522" s="87"/>
      <c r="AD2522" s="87"/>
      <c r="AE2522" s="87"/>
      <c r="AF2522" s="87"/>
      <c r="AG2522" s="2"/>
      <c r="AH2522" s="2"/>
    </row>
    <row r="2523" spans="2:34">
      <c r="B2523" s="87"/>
      <c r="C2523" s="185"/>
      <c r="D2523" s="87"/>
      <c r="E2523" s="185"/>
      <c r="AC2523" s="87"/>
      <c r="AD2523" s="87"/>
      <c r="AE2523" s="87"/>
      <c r="AF2523" s="87"/>
      <c r="AG2523" s="2"/>
      <c r="AH2523" s="2"/>
    </row>
    <row r="2524" spans="2:34">
      <c r="B2524" s="87"/>
      <c r="C2524" s="185"/>
      <c r="D2524" s="87"/>
      <c r="E2524" s="185"/>
      <c r="AC2524" s="87"/>
      <c r="AD2524" s="87"/>
      <c r="AE2524" s="87"/>
      <c r="AF2524" s="87"/>
      <c r="AG2524" s="2"/>
      <c r="AH2524" s="2"/>
    </row>
    <row r="2525" spans="2:34">
      <c r="B2525" s="87"/>
      <c r="C2525" s="185"/>
      <c r="D2525" s="87"/>
      <c r="E2525" s="185"/>
      <c r="AC2525" s="87"/>
      <c r="AD2525" s="87"/>
      <c r="AE2525" s="87"/>
      <c r="AF2525" s="87"/>
      <c r="AG2525" s="2"/>
      <c r="AH2525" s="2"/>
    </row>
    <row r="2526" spans="2:34">
      <c r="B2526" s="87"/>
      <c r="C2526" s="185"/>
      <c r="D2526" s="87"/>
      <c r="E2526" s="185"/>
      <c r="AC2526" s="87"/>
      <c r="AD2526" s="87"/>
      <c r="AE2526" s="87"/>
      <c r="AF2526" s="87"/>
      <c r="AG2526" s="2"/>
      <c r="AH2526" s="2"/>
    </row>
    <row r="2527" spans="2:34">
      <c r="B2527" s="87"/>
      <c r="C2527" s="185"/>
      <c r="D2527" s="87"/>
      <c r="E2527" s="185"/>
      <c r="AC2527" s="87"/>
      <c r="AD2527" s="87"/>
      <c r="AE2527" s="87"/>
      <c r="AF2527" s="87"/>
      <c r="AG2527" s="2"/>
      <c r="AH2527" s="2"/>
    </row>
    <row r="2528" spans="2:34">
      <c r="B2528" s="87"/>
      <c r="C2528" s="185"/>
      <c r="D2528" s="87"/>
      <c r="E2528" s="185"/>
      <c r="AC2528" s="87"/>
      <c r="AD2528" s="87"/>
      <c r="AE2528" s="87"/>
      <c r="AF2528" s="87"/>
      <c r="AG2528" s="2"/>
      <c r="AH2528" s="2"/>
    </row>
    <row r="2529" spans="2:34">
      <c r="B2529" s="87"/>
      <c r="C2529" s="185"/>
      <c r="D2529" s="87"/>
      <c r="E2529" s="185"/>
      <c r="AC2529" s="87"/>
      <c r="AD2529" s="87"/>
      <c r="AE2529" s="87"/>
      <c r="AF2529" s="87"/>
      <c r="AG2529" s="2"/>
      <c r="AH2529" s="2"/>
    </row>
    <row r="2530" spans="2:34">
      <c r="B2530" s="87"/>
      <c r="C2530" s="185"/>
      <c r="D2530" s="87"/>
      <c r="E2530" s="185"/>
      <c r="AC2530" s="87"/>
      <c r="AD2530" s="87"/>
      <c r="AE2530" s="87"/>
      <c r="AF2530" s="87"/>
      <c r="AG2530" s="2"/>
      <c r="AH2530" s="2"/>
    </row>
    <row r="2531" spans="2:34">
      <c r="B2531" s="87"/>
      <c r="C2531" s="185"/>
      <c r="D2531" s="87"/>
      <c r="E2531" s="185"/>
      <c r="AC2531" s="87"/>
      <c r="AD2531" s="87"/>
      <c r="AE2531" s="87"/>
      <c r="AF2531" s="87"/>
      <c r="AG2531" s="2"/>
      <c r="AH2531" s="2"/>
    </row>
    <row r="2532" spans="2:34">
      <c r="B2532" s="87"/>
      <c r="C2532" s="185"/>
      <c r="D2532" s="87"/>
      <c r="E2532" s="185"/>
      <c r="AC2532" s="87"/>
      <c r="AD2532" s="87"/>
      <c r="AE2532" s="87"/>
      <c r="AF2532" s="87"/>
      <c r="AG2532" s="2"/>
      <c r="AH2532" s="2"/>
    </row>
    <row r="2533" spans="2:34">
      <c r="B2533" s="87"/>
      <c r="C2533" s="185"/>
      <c r="D2533" s="87"/>
      <c r="E2533" s="185"/>
      <c r="AC2533" s="87"/>
      <c r="AD2533" s="87"/>
      <c r="AE2533" s="87"/>
      <c r="AF2533" s="87"/>
      <c r="AG2533" s="2"/>
      <c r="AH2533" s="2"/>
    </row>
    <row r="2534" spans="2:34">
      <c r="B2534" s="87"/>
      <c r="C2534" s="185"/>
      <c r="D2534" s="87"/>
      <c r="E2534" s="185"/>
      <c r="AC2534" s="87"/>
      <c r="AD2534" s="87"/>
      <c r="AE2534" s="87"/>
      <c r="AF2534" s="87"/>
      <c r="AG2534" s="2"/>
      <c r="AH2534" s="2"/>
    </row>
    <row r="2535" spans="2:34">
      <c r="B2535" s="87"/>
      <c r="C2535" s="185"/>
      <c r="D2535" s="87"/>
      <c r="E2535" s="185"/>
      <c r="AC2535" s="87"/>
      <c r="AD2535" s="87"/>
      <c r="AE2535" s="87"/>
      <c r="AF2535" s="87"/>
      <c r="AG2535" s="2"/>
      <c r="AH2535" s="2"/>
    </row>
    <row r="2536" spans="2:34">
      <c r="B2536" s="87"/>
      <c r="C2536" s="185"/>
      <c r="D2536" s="87"/>
      <c r="E2536" s="185"/>
      <c r="AC2536" s="87"/>
      <c r="AD2536" s="87"/>
      <c r="AE2536" s="87"/>
      <c r="AF2536" s="87"/>
      <c r="AG2536" s="2"/>
      <c r="AH2536" s="2"/>
    </row>
    <row r="2537" spans="2:34">
      <c r="B2537" s="87"/>
      <c r="C2537" s="185"/>
      <c r="D2537" s="87"/>
      <c r="E2537" s="185"/>
      <c r="AC2537" s="87"/>
      <c r="AD2537" s="87"/>
      <c r="AE2537" s="87"/>
      <c r="AF2537" s="87"/>
      <c r="AG2537" s="2"/>
      <c r="AH2537" s="2"/>
    </row>
    <row r="2538" spans="2:34">
      <c r="B2538" s="87"/>
      <c r="C2538" s="185"/>
      <c r="D2538" s="87"/>
      <c r="E2538" s="185"/>
      <c r="AC2538" s="87"/>
      <c r="AD2538" s="87"/>
      <c r="AE2538" s="87"/>
      <c r="AF2538" s="87"/>
      <c r="AG2538" s="2"/>
      <c r="AH2538" s="2"/>
    </row>
    <row r="2539" spans="2:34">
      <c r="B2539" s="87"/>
      <c r="C2539" s="185"/>
      <c r="D2539" s="87"/>
      <c r="E2539" s="185"/>
      <c r="AC2539" s="87"/>
      <c r="AD2539" s="87"/>
      <c r="AE2539" s="87"/>
      <c r="AF2539" s="87"/>
      <c r="AG2539" s="2"/>
      <c r="AH2539" s="2"/>
    </row>
    <row r="2540" spans="2:34">
      <c r="B2540" s="87"/>
      <c r="C2540" s="185"/>
      <c r="D2540" s="87"/>
      <c r="E2540" s="185"/>
      <c r="AC2540" s="87"/>
      <c r="AD2540" s="87"/>
      <c r="AE2540" s="87"/>
      <c r="AF2540" s="87"/>
      <c r="AG2540" s="2"/>
      <c r="AH2540" s="2"/>
    </row>
    <row r="2541" spans="2:34">
      <c r="B2541" s="87"/>
      <c r="C2541" s="185"/>
      <c r="D2541" s="87"/>
      <c r="E2541" s="185"/>
      <c r="AC2541" s="87"/>
      <c r="AD2541" s="87"/>
      <c r="AE2541" s="87"/>
      <c r="AF2541" s="87"/>
      <c r="AG2541" s="2"/>
      <c r="AH2541" s="2"/>
    </row>
    <row r="2542" spans="2:34">
      <c r="B2542" s="87"/>
      <c r="C2542" s="185"/>
      <c r="D2542" s="87"/>
      <c r="E2542" s="185"/>
      <c r="AC2542" s="87"/>
      <c r="AD2542" s="87"/>
      <c r="AE2542" s="87"/>
      <c r="AF2542" s="87"/>
      <c r="AG2542" s="2"/>
      <c r="AH2542" s="2"/>
    </row>
    <row r="2543" spans="2:34">
      <c r="B2543" s="87"/>
      <c r="C2543" s="185"/>
      <c r="D2543" s="87"/>
      <c r="E2543" s="185"/>
      <c r="AC2543" s="87"/>
      <c r="AD2543" s="87"/>
      <c r="AE2543" s="87"/>
      <c r="AF2543" s="87"/>
      <c r="AG2543" s="2"/>
      <c r="AH2543" s="2"/>
    </row>
    <row r="2544" spans="2:34">
      <c r="B2544" s="87"/>
      <c r="C2544" s="185"/>
      <c r="D2544" s="87"/>
      <c r="E2544" s="185"/>
      <c r="AC2544" s="87"/>
      <c r="AD2544" s="87"/>
      <c r="AE2544" s="87"/>
      <c r="AF2544" s="87"/>
      <c r="AG2544" s="2"/>
      <c r="AH2544" s="2"/>
    </row>
    <row r="2545" spans="2:34">
      <c r="B2545" s="87"/>
      <c r="C2545" s="185"/>
      <c r="D2545" s="87"/>
      <c r="E2545" s="185"/>
      <c r="AC2545" s="87"/>
      <c r="AD2545" s="87"/>
      <c r="AE2545" s="87"/>
      <c r="AF2545" s="87"/>
      <c r="AG2545" s="2"/>
      <c r="AH2545" s="2"/>
    </row>
    <row r="2546" spans="2:34">
      <c r="B2546" s="87"/>
      <c r="C2546" s="185"/>
      <c r="D2546" s="87"/>
      <c r="E2546" s="185"/>
      <c r="AC2546" s="87"/>
      <c r="AD2546" s="87"/>
      <c r="AE2546" s="87"/>
      <c r="AF2546" s="87"/>
      <c r="AG2546" s="2"/>
      <c r="AH2546" s="2"/>
    </row>
    <row r="2547" spans="2:34">
      <c r="B2547" s="87"/>
      <c r="C2547" s="185"/>
      <c r="D2547" s="87"/>
      <c r="E2547" s="185"/>
      <c r="AC2547" s="87"/>
      <c r="AD2547" s="87"/>
      <c r="AE2547" s="87"/>
      <c r="AF2547" s="87"/>
      <c r="AG2547" s="2"/>
      <c r="AH2547" s="2"/>
    </row>
    <row r="2548" spans="2:34">
      <c r="B2548" s="87"/>
      <c r="C2548" s="185"/>
      <c r="D2548" s="87"/>
      <c r="E2548" s="185"/>
      <c r="AC2548" s="87"/>
      <c r="AD2548" s="87"/>
      <c r="AE2548" s="87"/>
      <c r="AF2548" s="87"/>
      <c r="AG2548" s="2"/>
      <c r="AH2548" s="2"/>
    </row>
    <row r="2549" spans="2:34">
      <c r="B2549" s="87"/>
      <c r="C2549" s="185"/>
      <c r="D2549" s="87"/>
      <c r="E2549" s="185"/>
      <c r="AC2549" s="87"/>
      <c r="AD2549" s="87"/>
      <c r="AE2549" s="87"/>
      <c r="AF2549" s="87"/>
      <c r="AG2549" s="2"/>
      <c r="AH2549" s="2"/>
    </row>
    <row r="2550" spans="2:34">
      <c r="B2550" s="87"/>
      <c r="C2550" s="185"/>
      <c r="D2550" s="87"/>
      <c r="E2550" s="185"/>
      <c r="AC2550" s="87"/>
      <c r="AD2550" s="87"/>
      <c r="AE2550" s="87"/>
      <c r="AF2550" s="87"/>
      <c r="AG2550" s="2"/>
      <c r="AH2550" s="2"/>
    </row>
    <row r="2551" spans="2:34">
      <c r="B2551" s="87"/>
      <c r="C2551" s="185"/>
      <c r="D2551" s="87"/>
      <c r="E2551" s="185"/>
      <c r="AC2551" s="87"/>
      <c r="AD2551" s="87"/>
      <c r="AE2551" s="87"/>
      <c r="AF2551" s="87"/>
      <c r="AG2551" s="2"/>
      <c r="AH2551" s="2"/>
    </row>
    <row r="2552" spans="2:34">
      <c r="B2552" s="87"/>
      <c r="C2552" s="185"/>
      <c r="D2552" s="87"/>
      <c r="E2552" s="185"/>
      <c r="AC2552" s="87"/>
      <c r="AD2552" s="87"/>
      <c r="AE2552" s="87"/>
      <c r="AF2552" s="87"/>
      <c r="AG2552" s="2"/>
      <c r="AH2552" s="2"/>
    </row>
    <row r="2553" spans="2:34">
      <c r="B2553" s="87"/>
      <c r="C2553" s="185"/>
      <c r="D2553" s="87"/>
      <c r="E2553" s="185"/>
      <c r="AC2553" s="87"/>
      <c r="AD2553" s="87"/>
      <c r="AE2553" s="87"/>
      <c r="AF2553" s="87"/>
      <c r="AG2553" s="2"/>
      <c r="AH2553" s="2"/>
    </row>
    <row r="2554" spans="2:34">
      <c r="B2554" s="87"/>
      <c r="C2554" s="185"/>
      <c r="D2554" s="87"/>
      <c r="E2554" s="185"/>
      <c r="AC2554" s="87"/>
      <c r="AD2554" s="87"/>
      <c r="AE2554" s="87"/>
      <c r="AF2554" s="87"/>
      <c r="AG2554" s="2"/>
      <c r="AH2554" s="2"/>
    </row>
    <row r="2555" spans="2:34">
      <c r="B2555" s="87"/>
      <c r="C2555" s="185"/>
      <c r="D2555" s="87"/>
      <c r="E2555" s="185"/>
      <c r="AC2555" s="87"/>
      <c r="AD2555" s="87"/>
      <c r="AE2555" s="87"/>
      <c r="AF2555" s="87"/>
      <c r="AG2555" s="2"/>
      <c r="AH2555" s="2"/>
    </row>
    <row r="2556" spans="2:34">
      <c r="B2556" s="87"/>
      <c r="C2556" s="185"/>
      <c r="D2556" s="87"/>
      <c r="E2556" s="185"/>
      <c r="AC2556" s="87"/>
      <c r="AD2556" s="87"/>
      <c r="AE2556" s="87"/>
      <c r="AF2556" s="87"/>
      <c r="AG2556" s="2"/>
      <c r="AH2556" s="2"/>
    </row>
    <row r="2557" spans="2:34">
      <c r="B2557" s="87"/>
      <c r="C2557" s="185"/>
      <c r="D2557" s="87"/>
      <c r="E2557" s="185"/>
      <c r="AC2557" s="87"/>
      <c r="AD2557" s="87"/>
      <c r="AE2557" s="87"/>
      <c r="AF2557" s="87"/>
      <c r="AG2557" s="2"/>
      <c r="AH2557" s="2"/>
    </row>
    <row r="2558" spans="2:34">
      <c r="B2558" s="87"/>
      <c r="C2558" s="185"/>
      <c r="D2558" s="87"/>
      <c r="E2558" s="185"/>
      <c r="AC2558" s="87"/>
      <c r="AD2558" s="87"/>
      <c r="AE2558" s="87"/>
      <c r="AF2558" s="87"/>
      <c r="AG2558" s="2"/>
      <c r="AH2558" s="2"/>
    </row>
    <row r="2559" spans="2:34">
      <c r="B2559" s="87"/>
      <c r="C2559" s="185"/>
      <c r="D2559" s="87"/>
      <c r="E2559" s="185"/>
      <c r="AC2559" s="87"/>
      <c r="AD2559" s="87"/>
      <c r="AE2559" s="87"/>
      <c r="AF2559" s="87"/>
      <c r="AG2559" s="2"/>
      <c r="AH2559" s="2"/>
    </row>
    <row r="2560" spans="2:34">
      <c r="B2560" s="87"/>
      <c r="C2560" s="185"/>
      <c r="D2560" s="87"/>
      <c r="E2560" s="185"/>
      <c r="AC2560" s="87"/>
      <c r="AD2560" s="87"/>
      <c r="AE2560" s="87"/>
      <c r="AF2560" s="87"/>
      <c r="AG2560" s="2"/>
      <c r="AH2560" s="2"/>
    </row>
    <row r="2561" spans="2:34">
      <c r="B2561" s="87"/>
      <c r="C2561" s="185"/>
      <c r="D2561" s="87"/>
      <c r="E2561" s="185"/>
      <c r="AC2561" s="87"/>
      <c r="AD2561" s="87"/>
      <c r="AE2561" s="87"/>
      <c r="AF2561" s="87"/>
      <c r="AG2561" s="2"/>
      <c r="AH2561" s="2"/>
    </row>
    <row r="2562" spans="2:34">
      <c r="B2562" s="87"/>
      <c r="C2562" s="185"/>
      <c r="D2562" s="87"/>
      <c r="E2562" s="185"/>
      <c r="AC2562" s="87"/>
      <c r="AD2562" s="87"/>
      <c r="AE2562" s="87"/>
      <c r="AF2562" s="87"/>
      <c r="AG2562" s="2"/>
      <c r="AH2562" s="2"/>
    </row>
    <row r="2563" spans="2:34">
      <c r="B2563" s="87"/>
      <c r="C2563" s="185"/>
      <c r="D2563" s="87"/>
      <c r="E2563" s="185"/>
      <c r="AC2563" s="87"/>
      <c r="AD2563" s="87"/>
      <c r="AE2563" s="87"/>
      <c r="AF2563" s="87"/>
      <c r="AG2563" s="2"/>
      <c r="AH2563" s="2"/>
    </row>
    <row r="2564" spans="2:34">
      <c r="B2564" s="87"/>
      <c r="C2564" s="185"/>
      <c r="D2564" s="87"/>
      <c r="E2564" s="185"/>
      <c r="AC2564" s="87"/>
      <c r="AD2564" s="87"/>
      <c r="AE2564" s="87"/>
      <c r="AF2564" s="87"/>
      <c r="AG2564" s="2"/>
      <c r="AH2564" s="2"/>
    </row>
    <row r="2565" spans="2:34">
      <c r="B2565" s="87"/>
      <c r="C2565" s="185"/>
      <c r="D2565" s="87"/>
      <c r="E2565" s="185"/>
      <c r="AC2565" s="87"/>
      <c r="AD2565" s="87"/>
      <c r="AE2565" s="87"/>
      <c r="AF2565" s="87"/>
      <c r="AG2565" s="2"/>
      <c r="AH2565" s="2"/>
    </row>
    <row r="2566" spans="2:34">
      <c r="B2566" s="87"/>
      <c r="C2566" s="185"/>
      <c r="D2566" s="87"/>
      <c r="E2566" s="185"/>
      <c r="AC2566" s="87"/>
      <c r="AD2566" s="87"/>
      <c r="AE2566" s="87"/>
      <c r="AF2566" s="87"/>
      <c r="AG2566" s="2"/>
      <c r="AH2566" s="2"/>
    </row>
    <row r="2567" spans="2:34">
      <c r="B2567" s="87"/>
      <c r="C2567" s="185"/>
      <c r="D2567" s="87"/>
      <c r="E2567" s="185"/>
      <c r="AC2567" s="87"/>
      <c r="AD2567" s="87"/>
      <c r="AE2567" s="87"/>
      <c r="AF2567" s="87"/>
      <c r="AG2567" s="2"/>
      <c r="AH2567" s="2"/>
    </row>
    <row r="2568" spans="2:34">
      <c r="B2568" s="87"/>
      <c r="C2568" s="185"/>
      <c r="D2568" s="87"/>
      <c r="E2568" s="185"/>
      <c r="AC2568" s="87"/>
      <c r="AD2568" s="87"/>
      <c r="AE2568" s="87"/>
      <c r="AF2568" s="87"/>
      <c r="AG2568" s="2"/>
      <c r="AH2568" s="2"/>
    </row>
    <row r="2569" spans="2:34">
      <c r="B2569" s="87"/>
      <c r="C2569" s="185"/>
      <c r="D2569" s="87"/>
      <c r="E2569" s="185"/>
      <c r="AC2569" s="87"/>
      <c r="AD2569" s="87"/>
      <c r="AE2569" s="87"/>
      <c r="AF2569" s="87"/>
      <c r="AG2569" s="2"/>
      <c r="AH2569" s="2"/>
    </row>
    <row r="2570" spans="2:34">
      <c r="B2570" s="87"/>
      <c r="C2570" s="185"/>
      <c r="D2570" s="87"/>
      <c r="E2570" s="185"/>
      <c r="AC2570" s="87"/>
      <c r="AD2570" s="87"/>
      <c r="AE2570" s="87"/>
      <c r="AF2570" s="87"/>
      <c r="AG2570" s="2"/>
      <c r="AH2570" s="2"/>
    </row>
    <row r="2571" spans="2:34">
      <c r="B2571" s="87"/>
      <c r="C2571" s="185"/>
      <c r="D2571" s="87"/>
      <c r="E2571" s="185"/>
      <c r="AC2571" s="87"/>
      <c r="AD2571" s="87"/>
      <c r="AE2571" s="87"/>
      <c r="AF2571" s="87"/>
      <c r="AG2571" s="2"/>
      <c r="AH2571" s="2"/>
    </row>
    <row r="2572" spans="2:34">
      <c r="B2572" s="87"/>
      <c r="C2572" s="185"/>
      <c r="D2572" s="87"/>
      <c r="E2572" s="185"/>
      <c r="AC2572" s="87"/>
      <c r="AD2572" s="87"/>
      <c r="AE2572" s="87"/>
      <c r="AF2572" s="87"/>
      <c r="AG2572" s="2"/>
      <c r="AH2572" s="2"/>
    </row>
    <row r="2573" spans="2:34">
      <c r="B2573" s="87"/>
      <c r="C2573" s="185"/>
      <c r="D2573" s="87"/>
      <c r="E2573" s="185"/>
      <c r="AC2573" s="87"/>
      <c r="AD2573" s="87"/>
      <c r="AE2573" s="87"/>
      <c r="AF2573" s="87"/>
      <c r="AG2573" s="2"/>
      <c r="AH2573" s="2"/>
    </row>
    <row r="2574" spans="2:34">
      <c r="B2574" s="87"/>
      <c r="C2574" s="185"/>
      <c r="D2574" s="87"/>
      <c r="E2574" s="185"/>
      <c r="AC2574" s="87"/>
      <c r="AD2574" s="87"/>
      <c r="AE2574" s="87"/>
      <c r="AF2574" s="87"/>
      <c r="AG2574" s="2"/>
      <c r="AH2574" s="2"/>
    </row>
    <row r="2575" spans="2:34">
      <c r="B2575" s="87"/>
      <c r="C2575" s="185"/>
      <c r="D2575" s="87"/>
      <c r="E2575" s="185"/>
      <c r="AC2575" s="87"/>
      <c r="AD2575" s="87"/>
      <c r="AE2575" s="87"/>
      <c r="AF2575" s="87"/>
      <c r="AG2575" s="2"/>
      <c r="AH2575" s="2"/>
    </row>
    <row r="2576" spans="2:34">
      <c r="B2576" s="87"/>
      <c r="C2576" s="185"/>
      <c r="D2576" s="87"/>
      <c r="E2576" s="185"/>
      <c r="AC2576" s="87"/>
      <c r="AD2576" s="87"/>
      <c r="AE2576" s="87"/>
      <c r="AF2576" s="87"/>
      <c r="AG2576" s="2"/>
      <c r="AH2576" s="2"/>
    </row>
    <row r="2577" spans="2:34">
      <c r="B2577" s="87"/>
      <c r="C2577" s="185"/>
      <c r="D2577" s="87"/>
      <c r="E2577" s="185"/>
      <c r="AC2577" s="87"/>
      <c r="AD2577" s="87"/>
      <c r="AE2577" s="87"/>
      <c r="AF2577" s="87"/>
      <c r="AG2577" s="2"/>
      <c r="AH2577" s="2"/>
    </row>
    <row r="2578" spans="2:34">
      <c r="B2578" s="87"/>
      <c r="C2578" s="185"/>
      <c r="D2578" s="87"/>
      <c r="E2578" s="185"/>
      <c r="AC2578" s="87"/>
      <c r="AD2578" s="87"/>
      <c r="AE2578" s="87"/>
      <c r="AF2578" s="87"/>
      <c r="AG2578" s="2"/>
      <c r="AH2578" s="2"/>
    </row>
    <row r="2579" spans="2:34">
      <c r="B2579" s="87"/>
      <c r="C2579" s="185"/>
      <c r="D2579" s="87"/>
      <c r="E2579" s="185"/>
      <c r="AC2579" s="87"/>
      <c r="AD2579" s="87"/>
      <c r="AE2579" s="87"/>
      <c r="AF2579" s="87"/>
      <c r="AG2579" s="2"/>
      <c r="AH2579" s="2"/>
    </row>
    <row r="2580" spans="2:34">
      <c r="B2580" s="87"/>
      <c r="C2580" s="185"/>
      <c r="D2580" s="87"/>
      <c r="E2580" s="185"/>
      <c r="AC2580" s="87"/>
      <c r="AD2580" s="87"/>
      <c r="AE2580" s="87"/>
      <c r="AF2580" s="87"/>
      <c r="AG2580" s="2"/>
      <c r="AH2580" s="2"/>
    </row>
    <row r="2581" spans="2:34">
      <c r="B2581" s="87"/>
      <c r="C2581" s="185"/>
      <c r="D2581" s="87"/>
      <c r="E2581" s="185"/>
      <c r="AC2581" s="87"/>
      <c r="AD2581" s="87"/>
      <c r="AE2581" s="87"/>
      <c r="AF2581" s="87"/>
      <c r="AG2581" s="2"/>
      <c r="AH2581" s="2"/>
    </row>
    <row r="2582" spans="2:34">
      <c r="B2582" s="87"/>
      <c r="C2582" s="185"/>
      <c r="D2582" s="87"/>
      <c r="E2582" s="185"/>
      <c r="AC2582" s="87"/>
      <c r="AD2582" s="87"/>
      <c r="AE2582" s="87"/>
      <c r="AF2582" s="87"/>
      <c r="AG2582" s="2"/>
      <c r="AH2582" s="2"/>
    </row>
    <row r="2583" spans="2:34">
      <c r="B2583" s="87"/>
      <c r="C2583" s="185"/>
      <c r="D2583" s="87"/>
      <c r="E2583" s="185"/>
      <c r="AC2583" s="87"/>
      <c r="AD2583" s="87"/>
      <c r="AE2583" s="87"/>
      <c r="AF2583" s="87"/>
      <c r="AG2583" s="2"/>
      <c r="AH2583" s="2"/>
    </row>
    <row r="2584" spans="2:34">
      <c r="B2584" s="87"/>
      <c r="C2584" s="185"/>
      <c r="D2584" s="87"/>
      <c r="E2584" s="185"/>
      <c r="AC2584" s="87"/>
      <c r="AD2584" s="87"/>
      <c r="AE2584" s="87"/>
      <c r="AF2584" s="87"/>
      <c r="AG2584" s="2"/>
      <c r="AH2584" s="2"/>
    </row>
    <row r="2585" spans="2:34">
      <c r="B2585" s="87"/>
      <c r="C2585" s="185"/>
      <c r="D2585" s="87"/>
      <c r="E2585" s="185"/>
      <c r="AC2585" s="87"/>
      <c r="AD2585" s="87"/>
      <c r="AE2585" s="87"/>
      <c r="AF2585" s="87"/>
      <c r="AG2585" s="2"/>
      <c r="AH2585" s="2"/>
    </row>
    <row r="2586" spans="2:34">
      <c r="B2586" s="87"/>
      <c r="C2586" s="185"/>
      <c r="D2586" s="87"/>
      <c r="E2586" s="185"/>
      <c r="AC2586" s="87"/>
      <c r="AD2586" s="87"/>
      <c r="AE2586" s="87"/>
      <c r="AF2586" s="87"/>
      <c r="AG2586" s="2"/>
      <c r="AH2586" s="2"/>
    </row>
    <row r="2587" spans="2:34">
      <c r="B2587" s="87"/>
      <c r="C2587" s="185"/>
      <c r="D2587" s="87"/>
      <c r="E2587" s="185"/>
      <c r="AC2587" s="87"/>
      <c r="AD2587" s="87"/>
      <c r="AE2587" s="87"/>
      <c r="AF2587" s="87"/>
      <c r="AG2587" s="2"/>
      <c r="AH2587" s="2"/>
    </row>
    <row r="2588" spans="2:34">
      <c r="B2588" s="87"/>
      <c r="C2588" s="185"/>
      <c r="D2588" s="87"/>
      <c r="E2588" s="185"/>
      <c r="AC2588" s="87"/>
      <c r="AD2588" s="87"/>
      <c r="AE2588" s="87"/>
      <c r="AF2588" s="87"/>
      <c r="AG2588" s="2"/>
      <c r="AH2588" s="2"/>
    </row>
    <row r="2589" spans="2:34">
      <c r="B2589" s="87"/>
      <c r="C2589" s="185"/>
      <c r="D2589" s="87"/>
      <c r="E2589" s="185"/>
      <c r="AC2589" s="87"/>
      <c r="AD2589" s="87"/>
      <c r="AE2589" s="87"/>
      <c r="AF2589" s="87"/>
      <c r="AG2589" s="2"/>
      <c r="AH2589" s="2"/>
    </row>
    <row r="2590" spans="2:34">
      <c r="B2590" s="87"/>
      <c r="C2590" s="185"/>
      <c r="D2590" s="87"/>
      <c r="E2590" s="185"/>
      <c r="AC2590" s="87"/>
      <c r="AD2590" s="87"/>
      <c r="AE2590" s="87"/>
      <c r="AF2590" s="87"/>
      <c r="AG2590" s="2"/>
      <c r="AH2590" s="2"/>
    </row>
    <row r="2591" spans="2:34">
      <c r="B2591" s="87"/>
      <c r="C2591" s="185"/>
      <c r="D2591" s="87"/>
      <c r="E2591" s="185"/>
      <c r="AC2591" s="87"/>
      <c r="AD2591" s="87"/>
      <c r="AE2591" s="87"/>
      <c r="AF2591" s="87"/>
      <c r="AG2591" s="2"/>
      <c r="AH2591" s="2"/>
    </row>
    <row r="2592" spans="2:34">
      <c r="B2592" s="87"/>
      <c r="C2592" s="185"/>
      <c r="D2592" s="87"/>
      <c r="E2592" s="185"/>
      <c r="AC2592" s="87"/>
      <c r="AD2592" s="87"/>
      <c r="AE2592" s="87"/>
      <c r="AF2592" s="87"/>
      <c r="AG2592" s="2"/>
      <c r="AH2592" s="2"/>
    </row>
    <row r="2593" spans="2:34">
      <c r="B2593" s="87"/>
      <c r="C2593" s="185"/>
      <c r="D2593" s="87"/>
      <c r="E2593" s="185"/>
      <c r="AC2593" s="87"/>
      <c r="AD2593" s="87"/>
      <c r="AE2593" s="87"/>
      <c r="AF2593" s="87"/>
      <c r="AG2593" s="2"/>
      <c r="AH2593" s="2"/>
    </row>
    <row r="2594" spans="2:34">
      <c r="B2594" s="87"/>
      <c r="C2594" s="185"/>
      <c r="D2594" s="87"/>
      <c r="E2594" s="185"/>
      <c r="AC2594" s="87"/>
      <c r="AD2594" s="87"/>
      <c r="AE2594" s="87"/>
      <c r="AF2594" s="87"/>
      <c r="AG2594" s="2"/>
      <c r="AH2594" s="2"/>
    </row>
    <row r="2595" spans="2:34">
      <c r="B2595" s="87"/>
      <c r="C2595" s="185"/>
      <c r="D2595" s="87"/>
      <c r="E2595" s="185"/>
      <c r="AC2595" s="87"/>
      <c r="AD2595" s="87"/>
      <c r="AE2595" s="87"/>
      <c r="AF2595" s="87"/>
      <c r="AG2595" s="2"/>
      <c r="AH2595" s="2"/>
    </row>
    <row r="2596" spans="2:34">
      <c r="B2596" s="87"/>
      <c r="C2596" s="185"/>
      <c r="D2596" s="87"/>
      <c r="E2596" s="185"/>
      <c r="AC2596" s="87"/>
      <c r="AD2596" s="87"/>
      <c r="AE2596" s="87"/>
      <c r="AF2596" s="87"/>
      <c r="AG2596" s="2"/>
      <c r="AH2596" s="2"/>
    </row>
    <row r="2597" spans="2:34">
      <c r="B2597" s="87"/>
      <c r="C2597" s="185"/>
      <c r="D2597" s="87"/>
      <c r="E2597" s="185"/>
      <c r="AC2597" s="87"/>
      <c r="AD2597" s="87"/>
      <c r="AE2597" s="87"/>
      <c r="AF2597" s="87"/>
      <c r="AG2597" s="2"/>
      <c r="AH2597" s="2"/>
    </row>
    <row r="2598" spans="2:34">
      <c r="B2598" s="87"/>
      <c r="C2598" s="185"/>
      <c r="D2598" s="87"/>
      <c r="E2598" s="185"/>
      <c r="AC2598" s="87"/>
      <c r="AD2598" s="87"/>
      <c r="AE2598" s="87"/>
      <c r="AF2598" s="87"/>
      <c r="AG2598" s="2"/>
      <c r="AH2598" s="2"/>
    </row>
    <row r="2599" spans="2:34">
      <c r="B2599" s="87"/>
      <c r="C2599" s="185"/>
      <c r="D2599" s="87"/>
      <c r="E2599" s="185"/>
      <c r="AC2599" s="87"/>
      <c r="AD2599" s="87"/>
      <c r="AE2599" s="87"/>
      <c r="AF2599" s="87"/>
      <c r="AG2599" s="2"/>
      <c r="AH2599" s="2"/>
    </row>
    <row r="2600" spans="2:34">
      <c r="B2600" s="87"/>
      <c r="C2600" s="185"/>
      <c r="D2600" s="87"/>
      <c r="E2600" s="185"/>
      <c r="AC2600" s="87"/>
      <c r="AD2600" s="87"/>
      <c r="AE2600" s="87"/>
      <c r="AF2600" s="87"/>
      <c r="AG2600" s="2"/>
      <c r="AH2600" s="2"/>
    </row>
    <row r="2601" spans="2:34">
      <c r="B2601" s="87"/>
      <c r="C2601" s="185"/>
      <c r="D2601" s="87"/>
      <c r="E2601" s="185"/>
      <c r="AC2601" s="87"/>
      <c r="AD2601" s="87"/>
      <c r="AE2601" s="87"/>
      <c r="AF2601" s="87"/>
      <c r="AG2601" s="2"/>
      <c r="AH2601" s="2"/>
    </row>
    <row r="2602" spans="2:34">
      <c r="B2602" s="87"/>
      <c r="C2602" s="185"/>
      <c r="D2602" s="87"/>
      <c r="E2602" s="185"/>
      <c r="AC2602" s="87"/>
      <c r="AD2602" s="87"/>
      <c r="AE2602" s="87"/>
      <c r="AF2602" s="87"/>
      <c r="AG2602" s="2"/>
      <c r="AH2602" s="2"/>
    </row>
    <row r="2603" spans="2:34">
      <c r="B2603" s="87"/>
      <c r="C2603" s="185"/>
      <c r="D2603" s="87"/>
      <c r="E2603" s="185"/>
      <c r="AC2603" s="87"/>
      <c r="AD2603" s="87"/>
      <c r="AE2603" s="87"/>
      <c r="AF2603" s="87"/>
      <c r="AG2603" s="2"/>
      <c r="AH2603" s="2"/>
    </row>
    <row r="2604" spans="2:34">
      <c r="B2604" s="87"/>
      <c r="C2604" s="185"/>
      <c r="D2604" s="87"/>
      <c r="E2604" s="185"/>
      <c r="AC2604" s="87"/>
      <c r="AD2604" s="87"/>
      <c r="AE2604" s="87"/>
      <c r="AF2604" s="87"/>
      <c r="AG2604" s="2"/>
      <c r="AH2604" s="2"/>
    </row>
    <row r="2605" spans="2:34">
      <c r="B2605" s="87"/>
      <c r="C2605" s="185"/>
      <c r="D2605" s="87"/>
      <c r="E2605" s="185"/>
      <c r="AC2605" s="87"/>
      <c r="AD2605" s="87"/>
      <c r="AE2605" s="87"/>
      <c r="AF2605" s="87"/>
      <c r="AG2605" s="2"/>
      <c r="AH2605" s="2"/>
    </row>
    <row r="2606" spans="2:34">
      <c r="B2606" s="87"/>
      <c r="C2606" s="185"/>
      <c r="D2606" s="87"/>
      <c r="E2606" s="185"/>
      <c r="AC2606" s="87"/>
      <c r="AD2606" s="87"/>
      <c r="AE2606" s="87"/>
      <c r="AF2606" s="87"/>
      <c r="AG2606" s="2"/>
      <c r="AH2606" s="2"/>
    </row>
    <row r="2607" spans="2:34">
      <c r="B2607" s="87"/>
      <c r="C2607" s="185"/>
      <c r="D2607" s="87"/>
      <c r="E2607" s="185"/>
      <c r="AC2607" s="87"/>
      <c r="AD2607" s="87"/>
      <c r="AE2607" s="87"/>
      <c r="AF2607" s="87"/>
      <c r="AG2607" s="2"/>
      <c r="AH2607" s="2"/>
    </row>
    <row r="2608" spans="2:34">
      <c r="B2608" s="87"/>
      <c r="C2608" s="185"/>
      <c r="D2608" s="87"/>
      <c r="E2608" s="185"/>
      <c r="AC2608" s="87"/>
      <c r="AD2608" s="87"/>
      <c r="AE2608" s="87"/>
      <c r="AF2608" s="87"/>
      <c r="AG2608" s="2"/>
      <c r="AH2608" s="2"/>
    </row>
    <row r="2609" spans="2:34">
      <c r="B2609" s="87"/>
      <c r="C2609" s="185"/>
      <c r="D2609" s="87"/>
      <c r="E2609" s="185"/>
      <c r="AC2609" s="87"/>
      <c r="AD2609" s="87"/>
      <c r="AE2609" s="87"/>
      <c r="AF2609" s="87"/>
      <c r="AG2609" s="2"/>
      <c r="AH2609" s="2"/>
    </row>
    <row r="2610" spans="2:34">
      <c r="B2610" s="87"/>
      <c r="C2610" s="185"/>
      <c r="D2610" s="87"/>
      <c r="E2610" s="185"/>
      <c r="AC2610" s="87"/>
      <c r="AD2610" s="87"/>
      <c r="AE2610" s="87"/>
      <c r="AF2610" s="87"/>
      <c r="AG2610" s="2"/>
      <c r="AH2610" s="2"/>
    </row>
    <row r="2611" spans="2:34">
      <c r="B2611" s="87"/>
      <c r="C2611" s="185"/>
      <c r="D2611" s="87"/>
      <c r="E2611" s="185"/>
      <c r="AC2611" s="87"/>
      <c r="AD2611" s="87"/>
      <c r="AE2611" s="87"/>
      <c r="AF2611" s="87"/>
      <c r="AG2611" s="2"/>
      <c r="AH2611" s="2"/>
    </row>
    <row r="2612" spans="2:34">
      <c r="B2612" s="87"/>
      <c r="C2612" s="185"/>
      <c r="D2612" s="87"/>
      <c r="E2612" s="185"/>
      <c r="AC2612" s="87"/>
      <c r="AD2612" s="87"/>
      <c r="AE2612" s="87"/>
      <c r="AF2612" s="87"/>
      <c r="AG2612" s="2"/>
      <c r="AH2612" s="2"/>
    </row>
    <row r="2613" spans="2:34">
      <c r="B2613" s="87"/>
      <c r="C2613" s="185"/>
      <c r="D2613" s="87"/>
      <c r="E2613" s="185"/>
      <c r="AC2613" s="87"/>
      <c r="AD2613" s="87"/>
      <c r="AE2613" s="87"/>
      <c r="AF2613" s="87"/>
      <c r="AG2613" s="2"/>
      <c r="AH2613" s="2"/>
    </row>
    <row r="2614" spans="2:34">
      <c r="B2614" s="87"/>
      <c r="C2614" s="185"/>
      <c r="D2614" s="87"/>
      <c r="E2614" s="185"/>
      <c r="AC2614" s="87"/>
      <c r="AD2614" s="87"/>
      <c r="AE2614" s="87"/>
      <c r="AF2614" s="87"/>
      <c r="AG2614" s="2"/>
      <c r="AH2614" s="2"/>
    </row>
    <row r="2615" spans="2:34">
      <c r="B2615" s="87"/>
      <c r="C2615" s="185"/>
      <c r="D2615" s="87"/>
      <c r="E2615" s="185"/>
      <c r="AC2615" s="87"/>
      <c r="AD2615" s="87"/>
      <c r="AE2615" s="87"/>
      <c r="AF2615" s="87"/>
      <c r="AG2615" s="2"/>
      <c r="AH2615" s="2"/>
    </row>
    <row r="2616" spans="2:34">
      <c r="B2616" s="87"/>
      <c r="C2616" s="185"/>
      <c r="D2616" s="87"/>
      <c r="E2616" s="185"/>
      <c r="AC2616" s="87"/>
      <c r="AD2616" s="87"/>
      <c r="AE2616" s="87"/>
      <c r="AF2616" s="87"/>
      <c r="AG2616" s="2"/>
      <c r="AH2616" s="2"/>
    </row>
    <row r="2617" spans="2:34">
      <c r="B2617" s="87"/>
      <c r="C2617" s="185"/>
      <c r="D2617" s="87"/>
      <c r="E2617" s="185"/>
      <c r="AC2617" s="87"/>
      <c r="AD2617" s="87"/>
      <c r="AE2617" s="87"/>
      <c r="AF2617" s="87"/>
      <c r="AG2617" s="2"/>
      <c r="AH2617" s="2"/>
    </row>
    <row r="2618" spans="2:34">
      <c r="B2618" s="87"/>
      <c r="C2618" s="185"/>
      <c r="D2618" s="87"/>
      <c r="E2618" s="185"/>
      <c r="AC2618" s="87"/>
      <c r="AD2618" s="87"/>
      <c r="AE2618" s="87"/>
      <c r="AF2618" s="87"/>
      <c r="AG2618" s="2"/>
      <c r="AH2618" s="2"/>
    </row>
    <row r="2619" spans="2:34">
      <c r="B2619" s="87"/>
      <c r="C2619" s="185"/>
      <c r="D2619" s="87"/>
      <c r="E2619" s="185"/>
      <c r="AC2619" s="87"/>
      <c r="AD2619" s="87"/>
      <c r="AE2619" s="87"/>
      <c r="AF2619" s="87"/>
      <c r="AG2619" s="2"/>
      <c r="AH2619" s="2"/>
    </row>
    <row r="2620" spans="2:34">
      <c r="B2620" s="87"/>
      <c r="C2620" s="185"/>
      <c r="D2620" s="87"/>
      <c r="E2620" s="185"/>
      <c r="AC2620" s="87"/>
      <c r="AD2620" s="87"/>
      <c r="AE2620" s="87"/>
      <c r="AF2620" s="87"/>
      <c r="AG2620" s="2"/>
      <c r="AH2620" s="2"/>
    </row>
    <row r="2621" spans="2:34">
      <c r="B2621" s="87"/>
      <c r="C2621" s="185"/>
      <c r="D2621" s="87"/>
      <c r="E2621" s="185"/>
      <c r="AC2621" s="87"/>
      <c r="AD2621" s="87"/>
      <c r="AE2621" s="87"/>
      <c r="AF2621" s="87"/>
      <c r="AG2621" s="2"/>
      <c r="AH2621" s="2"/>
    </row>
    <row r="2622" spans="2:34">
      <c r="B2622" s="87"/>
      <c r="C2622" s="185"/>
      <c r="D2622" s="87"/>
      <c r="E2622" s="185"/>
      <c r="AC2622" s="87"/>
      <c r="AD2622" s="87"/>
      <c r="AE2622" s="87"/>
      <c r="AF2622" s="87"/>
      <c r="AG2622" s="2"/>
      <c r="AH2622" s="2"/>
    </row>
    <row r="2623" spans="2:34">
      <c r="B2623" s="87"/>
      <c r="C2623" s="185"/>
      <c r="D2623" s="87"/>
      <c r="E2623" s="185"/>
      <c r="AC2623" s="87"/>
      <c r="AD2623" s="87"/>
      <c r="AE2623" s="87"/>
      <c r="AF2623" s="87"/>
      <c r="AG2623" s="2"/>
      <c r="AH2623" s="2"/>
    </row>
    <row r="2624" spans="2:34">
      <c r="B2624" s="87"/>
      <c r="C2624" s="185"/>
      <c r="D2624" s="87"/>
      <c r="E2624" s="185"/>
      <c r="AC2624" s="87"/>
      <c r="AD2624" s="87"/>
      <c r="AE2624" s="87"/>
      <c r="AF2624" s="87"/>
      <c r="AG2624" s="2"/>
      <c r="AH2624" s="2"/>
    </row>
    <row r="2625" spans="2:34">
      <c r="B2625" s="87"/>
      <c r="C2625" s="185"/>
      <c r="D2625" s="87"/>
      <c r="E2625" s="185"/>
      <c r="AC2625" s="87"/>
      <c r="AD2625" s="87"/>
      <c r="AE2625" s="87"/>
      <c r="AF2625" s="87"/>
      <c r="AG2625" s="2"/>
      <c r="AH2625" s="2"/>
    </row>
    <row r="2626" spans="2:34">
      <c r="B2626" s="87"/>
      <c r="C2626" s="185"/>
      <c r="D2626" s="87"/>
      <c r="E2626" s="185"/>
      <c r="AC2626" s="87"/>
      <c r="AD2626" s="87"/>
      <c r="AE2626" s="87"/>
      <c r="AF2626" s="87"/>
      <c r="AG2626" s="2"/>
      <c r="AH2626" s="2"/>
    </row>
    <row r="2627" spans="2:34">
      <c r="B2627" s="87"/>
      <c r="C2627" s="185"/>
      <c r="D2627" s="87"/>
      <c r="E2627" s="185"/>
      <c r="AC2627" s="87"/>
      <c r="AD2627" s="87"/>
      <c r="AE2627" s="87"/>
      <c r="AF2627" s="87"/>
      <c r="AG2627" s="2"/>
      <c r="AH2627" s="2"/>
    </row>
    <row r="2628" spans="2:34">
      <c r="B2628" s="87"/>
      <c r="C2628" s="185"/>
      <c r="D2628" s="87"/>
      <c r="E2628" s="185"/>
      <c r="AC2628" s="87"/>
      <c r="AD2628" s="87"/>
      <c r="AE2628" s="87"/>
      <c r="AF2628" s="87"/>
      <c r="AG2628" s="2"/>
      <c r="AH2628" s="2"/>
    </row>
    <row r="2629" spans="2:34">
      <c r="B2629" s="87"/>
      <c r="C2629" s="185"/>
      <c r="D2629" s="87"/>
      <c r="E2629" s="185"/>
      <c r="AC2629" s="87"/>
      <c r="AD2629" s="87"/>
      <c r="AE2629" s="87"/>
      <c r="AF2629" s="87"/>
      <c r="AG2629" s="2"/>
      <c r="AH2629" s="2"/>
    </row>
    <row r="2630" spans="2:34">
      <c r="B2630" s="87"/>
      <c r="C2630" s="185"/>
      <c r="D2630" s="87"/>
      <c r="E2630" s="185"/>
      <c r="AC2630" s="87"/>
      <c r="AD2630" s="87"/>
      <c r="AE2630" s="87"/>
      <c r="AF2630" s="87"/>
      <c r="AG2630" s="2"/>
      <c r="AH2630" s="2"/>
    </row>
    <row r="2631" spans="2:34">
      <c r="B2631" s="87"/>
      <c r="C2631" s="185"/>
      <c r="D2631" s="87"/>
      <c r="E2631" s="185"/>
      <c r="AC2631" s="87"/>
      <c r="AD2631" s="87"/>
      <c r="AE2631" s="87"/>
      <c r="AF2631" s="87"/>
      <c r="AG2631" s="2"/>
      <c r="AH2631" s="2"/>
    </row>
    <row r="2632" spans="2:34">
      <c r="B2632" s="87"/>
      <c r="C2632" s="185"/>
      <c r="D2632" s="87"/>
      <c r="E2632" s="185"/>
      <c r="AC2632" s="87"/>
      <c r="AD2632" s="87"/>
      <c r="AE2632" s="87"/>
      <c r="AF2632" s="87"/>
      <c r="AG2632" s="2"/>
      <c r="AH2632" s="2"/>
    </row>
    <row r="2633" spans="2:34">
      <c r="B2633" s="87"/>
      <c r="C2633" s="185"/>
      <c r="D2633" s="87"/>
      <c r="E2633" s="185"/>
      <c r="AC2633" s="87"/>
      <c r="AD2633" s="87"/>
      <c r="AE2633" s="87"/>
      <c r="AF2633" s="87"/>
      <c r="AG2633" s="2"/>
      <c r="AH2633" s="2"/>
    </row>
    <row r="2634" spans="2:34">
      <c r="B2634" s="87"/>
      <c r="C2634" s="185"/>
      <c r="D2634" s="87"/>
      <c r="E2634" s="185"/>
      <c r="AC2634" s="87"/>
      <c r="AD2634" s="87"/>
      <c r="AE2634" s="87"/>
      <c r="AF2634" s="87"/>
      <c r="AG2634" s="2"/>
      <c r="AH2634" s="2"/>
    </row>
    <row r="2635" spans="2:34">
      <c r="B2635" s="87"/>
      <c r="C2635" s="185"/>
      <c r="D2635" s="87"/>
      <c r="E2635" s="185"/>
      <c r="AC2635" s="87"/>
      <c r="AD2635" s="87"/>
      <c r="AE2635" s="87"/>
      <c r="AF2635" s="87"/>
      <c r="AG2635" s="2"/>
      <c r="AH2635" s="2"/>
    </row>
    <row r="2636" spans="2:34">
      <c r="B2636" s="87"/>
      <c r="C2636" s="185"/>
      <c r="D2636" s="87"/>
      <c r="E2636" s="185"/>
      <c r="AC2636" s="87"/>
      <c r="AD2636" s="87"/>
      <c r="AE2636" s="87"/>
      <c r="AF2636" s="87"/>
      <c r="AG2636" s="2"/>
      <c r="AH2636" s="2"/>
    </row>
    <row r="2637" spans="2:34">
      <c r="B2637" s="87"/>
      <c r="C2637" s="185"/>
      <c r="D2637" s="87"/>
      <c r="E2637" s="185"/>
      <c r="AC2637" s="87"/>
      <c r="AD2637" s="87"/>
      <c r="AE2637" s="87"/>
      <c r="AF2637" s="87"/>
      <c r="AG2637" s="2"/>
      <c r="AH2637" s="2"/>
    </row>
    <row r="2638" spans="2:34">
      <c r="B2638" s="87"/>
      <c r="C2638" s="185"/>
      <c r="D2638" s="87"/>
      <c r="E2638" s="185"/>
      <c r="AC2638" s="87"/>
      <c r="AD2638" s="87"/>
      <c r="AE2638" s="87"/>
      <c r="AF2638" s="87"/>
      <c r="AG2638" s="2"/>
      <c r="AH2638" s="2"/>
    </row>
    <row r="2639" spans="2:34">
      <c r="B2639" s="87"/>
      <c r="C2639" s="185"/>
      <c r="D2639" s="87"/>
      <c r="E2639" s="185"/>
      <c r="AC2639" s="87"/>
      <c r="AD2639" s="87"/>
      <c r="AE2639" s="87"/>
      <c r="AF2639" s="87"/>
      <c r="AG2639" s="2"/>
      <c r="AH2639" s="2"/>
    </row>
    <row r="2640" spans="2:34">
      <c r="B2640" s="87"/>
      <c r="C2640" s="185"/>
      <c r="D2640" s="87"/>
      <c r="E2640" s="185"/>
      <c r="AC2640" s="87"/>
      <c r="AD2640" s="87"/>
      <c r="AE2640" s="87"/>
      <c r="AF2640" s="87"/>
      <c r="AG2640" s="2"/>
      <c r="AH2640" s="2"/>
    </row>
    <row r="2641" spans="2:34">
      <c r="B2641" s="87"/>
      <c r="C2641" s="185"/>
      <c r="D2641" s="87"/>
      <c r="E2641" s="185"/>
      <c r="AC2641" s="87"/>
      <c r="AD2641" s="87"/>
      <c r="AE2641" s="87"/>
      <c r="AF2641" s="87"/>
      <c r="AG2641" s="2"/>
      <c r="AH2641" s="2"/>
    </row>
    <row r="2642" spans="2:34">
      <c r="B2642" s="87"/>
      <c r="C2642" s="185"/>
      <c r="D2642" s="87"/>
      <c r="E2642" s="185"/>
      <c r="AC2642" s="87"/>
      <c r="AD2642" s="87"/>
      <c r="AE2642" s="87"/>
      <c r="AF2642" s="87"/>
      <c r="AG2642" s="2"/>
      <c r="AH2642" s="2"/>
    </row>
    <row r="2643" spans="2:34">
      <c r="B2643" s="87"/>
      <c r="C2643" s="185"/>
      <c r="D2643" s="87"/>
      <c r="E2643" s="185"/>
      <c r="AC2643" s="87"/>
      <c r="AD2643" s="87"/>
      <c r="AE2643" s="87"/>
      <c r="AF2643" s="87"/>
      <c r="AG2643" s="2"/>
      <c r="AH2643" s="2"/>
    </row>
    <row r="2644" spans="2:34">
      <c r="B2644" s="87"/>
      <c r="C2644" s="185"/>
      <c r="D2644" s="87"/>
      <c r="E2644" s="185"/>
      <c r="AC2644" s="87"/>
      <c r="AD2644" s="87"/>
      <c r="AE2644" s="87"/>
      <c r="AF2644" s="87"/>
      <c r="AG2644" s="2"/>
      <c r="AH2644" s="2"/>
    </row>
    <row r="2645" spans="2:34">
      <c r="B2645" s="87"/>
      <c r="C2645" s="185"/>
      <c r="D2645" s="87"/>
      <c r="E2645" s="185"/>
      <c r="AC2645" s="87"/>
      <c r="AD2645" s="87"/>
      <c r="AE2645" s="87"/>
      <c r="AF2645" s="87"/>
      <c r="AG2645" s="2"/>
      <c r="AH2645" s="2"/>
    </row>
    <row r="2646" spans="2:34">
      <c r="B2646" s="87"/>
      <c r="C2646" s="185"/>
      <c r="D2646" s="87"/>
      <c r="E2646" s="185"/>
      <c r="AC2646" s="87"/>
      <c r="AD2646" s="87"/>
      <c r="AE2646" s="87"/>
      <c r="AF2646" s="87"/>
      <c r="AG2646" s="2"/>
      <c r="AH2646" s="2"/>
    </row>
    <row r="2647" spans="2:34">
      <c r="B2647" s="87"/>
      <c r="C2647" s="185"/>
      <c r="D2647" s="87"/>
      <c r="E2647" s="185"/>
      <c r="AC2647" s="87"/>
      <c r="AD2647" s="87"/>
      <c r="AE2647" s="87"/>
      <c r="AF2647" s="87"/>
      <c r="AG2647" s="2"/>
      <c r="AH2647" s="2"/>
    </row>
    <row r="2648" spans="2:34">
      <c r="B2648" s="87"/>
      <c r="C2648" s="185"/>
      <c r="D2648" s="87"/>
      <c r="E2648" s="185"/>
      <c r="AC2648" s="87"/>
      <c r="AD2648" s="87"/>
      <c r="AE2648" s="87"/>
      <c r="AF2648" s="87"/>
      <c r="AG2648" s="2"/>
      <c r="AH2648" s="2"/>
    </row>
    <row r="2649" spans="2:34">
      <c r="B2649" s="87"/>
      <c r="C2649" s="185"/>
      <c r="D2649" s="87"/>
      <c r="E2649" s="185"/>
      <c r="AC2649" s="87"/>
      <c r="AD2649" s="87"/>
      <c r="AE2649" s="87"/>
      <c r="AF2649" s="87"/>
      <c r="AG2649" s="2"/>
      <c r="AH2649" s="2"/>
    </row>
    <row r="2650" spans="2:34">
      <c r="B2650" s="87"/>
      <c r="C2650" s="185"/>
      <c r="D2650" s="87"/>
      <c r="E2650" s="185"/>
      <c r="AC2650" s="87"/>
      <c r="AD2650" s="87"/>
      <c r="AE2650" s="87"/>
      <c r="AF2650" s="87"/>
      <c r="AG2650" s="2"/>
      <c r="AH2650" s="2"/>
    </row>
    <row r="2651" spans="2:34">
      <c r="B2651" s="87"/>
      <c r="C2651" s="185"/>
      <c r="D2651" s="87"/>
      <c r="E2651" s="185"/>
      <c r="AC2651" s="87"/>
      <c r="AD2651" s="87"/>
      <c r="AE2651" s="87"/>
      <c r="AF2651" s="87"/>
      <c r="AG2651" s="2"/>
      <c r="AH2651" s="2"/>
    </row>
    <row r="2652" spans="2:34">
      <c r="B2652" s="87"/>
      <c r="C2652" s="185"/>
      <c r="D2652" s="87"/>
      <c r="E2652" s="185"/>
      <c r="AC2652" s="87"/>
      <c r="AD2652" s="87"/>
      <c r="AE2652" s="87"/>
      <c r="AF2652" s="87"/>
      <c r="AG2652" s="2"/>
      <c r="AH2652" s="2"/>
    </row>
    <row r="2653" spans="2:34">
      <c r="B2653" s="87"/>
      <c r="C2653" s="185"/>
      <c r="D2653" s="87"/>
      <c r="E2653" s="185"/>
      <c r="AC2653" s="87"/>
      <c r="AD2653" s="87"/>
      <c r="AE2653" s="87"/>
      <c r="AF2653" s="87"/>
      <c r="AG2653" s="2"/>
      <c r="AH2653" s="2"/>
    </row>
    <row r="2654" spans="2:34">
      <c r="B2654" s="87"/>
      <c r="C2654" s="185"/>
      <c r="D2654" s="87"/>
      <c r="E2654" s="185"/>
      <c r="AC2654" s="87"/>
      <c r="AD2654" s="87"/>
      <c r="AE2654" s="87"/>
      <c r="AF2654" s="87"/>
      <c r="AG2654" s="2"/>
      <c r="AH2654" s="2"/>
    </row>
    <row r="2655" spans="2:34">
      <c r="B2655" s="87"/>
      <c r="C2655" s="185"/>
      <c r="D2655" s="87"/>
      <c r="E2655" s="185"/>
      <c r="AC2655" s="87"/>
      <c r="AD2655" s="87"/>
      <c r="AE2655" s="87"/>
      <c r="AF2655" s="87"/>
      <c r="AG2655" s="2"/>
      <c r="AH2655" s="2"/>
    </row>
    <row r="2656" spans="2:34">
      <c r="B2656" s="87"/>
      <c r="C2656" s="185"/>
      <c r="D2656" s="87"/>
      <c r="E2656" s="185"/>
      <c r="AC2656" s="87"/>
      <c r="AD2656" s="87"/>
      <c r="AE2656" s="87"/>
      <c r="AF2656" s="87"/>
      <c r="AG2656" s="2"/>
      <c r="AH2656" s="2"/>
    </row>
    <row r="2657" spans="2:34">
      <c r="B2657" s="87"/>
      <c r="C2657" s="185"/>
      <c r="D2657" s="87"/>
      <c r="E2657" s="185"/>
      <c r="AC2657" s="87"/>
      <c r="AD2657" s="87"/>
      <c r="AE2657" s="87"/>
      <c r="AF2657" s="87"/>
      <c r="AG2657" s="2"/>
      <c r="AH2657" s="2"/>
    </row>
    <row r="2658" spans="2:34">
      <c r="B2658" s="87"/>
      <c r="C2658" s="185"/>
      <c r="D2658" s="87"/>
      <c r="E2658" s="185"/>
      <c r="AC2658" s="87"/>
      <c r="AD2658" s="87"/>
      <c r="AE2658" s="87"/>
      <c r="AF2658" s="87"/>
      <c r="AG2658" s="2"/>
      <c r="AH2658" s="2"/>
    </row>
    <row r="2659" spans="2:34">
      <c r="B2659" s="87"/>
      <c r="C2659" s="185"/>
      <c r="D2659" s="87"/>
      <c r="E2659" s="185"/>
      <c r="AC2659" s="87"/>
      <c r="AD2659" s="87"/>
      <c r="AE2659" s="87"/>
      <c r="AF2659" s="87"/>
      <c r="AG2659" s="2"/>
      <c r="AH2659" s="2"/>
    </row>
    <row r="2660" spans="2:34">
      <c r="B2660" s="87"/>
      <c r="C2660" s="185"/>
      <c r="D2660" s="87"/>
      <c r="E2660" s="185"/>
      <c r="AC2660" s="87"/>
      <c r="AD2660" s="87"/>
      <c r="AE2660" s="87"/>
      <c r="AF2660" s="87"/>
      <c r="AG2660" s="2"/>
      <c r="AH2660" s="2"/>
    </row>
    <row r="2661" spans="2:34">
      <c r="B2661" s="87"/>
      <c r="C2661" s="185"/>
      <c r="D2661" s="87"/>
      <c r="E2661" s="185"/>
      <c r="AC2661" s="87"/>
      <c r="AD2661" s="87"/>
      <c r="AE2661" s="87"/>
      <c r="AF2661" s="87"/>
      <c r="AG2661" s="2"/>
      <c r="AH2661" s="2"/>
    </row>
    <row r="2662" spans="2:34">
      <c r="B2662" s="87"/>
      <c r="C2662" s="185"/>
      <c r="D2662" s="87"/>
      <c r="E2662" s="185"/>
      <c r="AC2662" s="87"/>
      <c r="AD2662" s="87"/>
      <c r="AE2662" s="87"/>
      <c r="AF2662" s="87"/>
      <c r="AG2662" s="2"/>
      <c r="AH2662" s="2"/>
    </row>
    <row r="2663" spans="2:34">
      <c r="B2663" s="87"/>
      <c r="C2663" s="185"/>
      <c r="D2663" s="87"/>
      <c r="E2663" s="185"/>
      <c r="AC2663" s="87"/>
      <c r="AD2663" s="87"/>
      <c r="AE2663" s="87"/>
      <c r="AF2663" s="87"/>
      <c r="AG2663" s="2"/>
      <c r="AH2663" s="2"/>
    </row>
    <row r="2664" spans="2:34">
      <c r="B2664" s="87"/>
      <c r="C2664" s="185"/>
      <c r="D2664" s="87"/>
      <c r="E2664" s="185"/>
      <c r="AC2664" s="87"/>
      <c r="AD2664" s="87"/>
      <c r="AE2664" s="87"/>
      <c r="AF2664" s="87"/>
      <c r="AG2664" s="2"/>
      <c r="AH2664" s="2"/>
    </row>
    <row r="2665" spans="2:34">
      <c r="B2665" s="87"/>
      <c r="C2665" s="185"/>
      <c r="D2665" s="87"/>
      <c r="E2665" s="185"/>
      <c r="AC2665" s="87"/>
      <c r="AD2665" s="87"/>
      <c r="AE2665" s="87"/>
      <c r="AF2665" s="87"/>
      <c r="AG2665" s="2"/>
      <c r="AH2665" s="2"/>
    </row>
    <row r="2666" spans="2:34">
      <c r="B2666" s="87"/>
      <c r="C2666" s="185"/>
      <c r="D2666" s="87"/>
      <c r="E2666" s="185"/>
      <c r="AC2666" s="87"/>
      <c r="AD2666" s="87"/>
      <c r="AE2666" s="87"/>
      <c r="AF2666" s="87"/>
      <c r="AG2666" s="2"/>
      <c r="AH2666" s="2"/>
    </row>
    <row r="2667" spans="2:34">
      <c r="B2667" s="87"/>
      <c r="C2667" s="185"/>
      <c r="D2667" s="87"/>
      <c r="E2667" s="185"/>
      <c r="AC2667" s="87"/>
      <c r="AD2667" s="87"/>
      <c r="AE2667" s="87"/>
      <c r="AF2667" s="87"/>
      <c r="AG2667" s="2"/>
      <c r="AH2667" s="2"/>
    </row>
    <row r="2668" spans="2:34">
      <c r="B2668" s="87"/>
      <c r="C2668" s="185"/>
      <c r="D2668" s="87"/>
      <c r="E2668" s="185"/>
      <c r="AC2668" s="87"/>
      <c r="AD2668" s="87"/>
      <c r="AE2668" s="87"/>
      <c r="AF2668" s="87"/>
      <c r="AG2668" s="2"/>
      <c r="AH2668" s="2"/>
    </row>
    <row r="2669" spans="2:34">
      <c r="B2669" s="87"/>
      <c r="C2669" s="185"/>
      <c r="D2669" s="87"/>
      <c r="E2669" s="185"/>
      <c r="AC2669" s="87"/>
      <c r="AD2669" s="87"/>
      <c r="AE2669" s="87"/>
      <c r="AF2669" s="87"/>
      <c r="AG2669" s="2"/>
      <c r="AH2669" s="2"/>
    </row>
    <row r="2670" spans="2:34">
      <c r="B2670" s="87"/>
      <c r="C2670" s="185"/>
      <c r="D2670" s="87"/>
      <c r="E2670" s="185"/>
      <c r="AC2670" s="87"/>
      <c r="AD2670" s="87"/>
      <c r="AE2670" s="87"/>
      <c r="AF2670" s="87"/>
      <c r="AG2670" s="2"/>
      <c r="AH2670" s="2"/>
    </row>
    <row r="2671" spans="2:34">
      <c r="B2671" s="87"/>
      <c r="C2671" s="185"/>
      <c r="D2671" s="87"/>
      <c r="E2671" s="185"/>
      <c r="AC2671" s="87"/>
      <c r="AD2671" s="87"/>
      <c r="AE2671" s="87"/>
      <c r="AF2671" s="87"/>
      <c r="AG2671" s="2"/>
      <c r="AH2671" s="2"/>
    </row>
    <row r="2672" spans="2:34">
      <c r="B2672" s="87"/>
      <c r="C2672" s="185"/>
      <c r="D2672" s="87"/>
      <c r="E2672" s="185"/>
      <c r="AC2672" s="87"/>
      <c r="AD2672" s="87"/>
      <c r="AE2672" s="87"/>
      <c r="AF2672" s="87"/>
      <c r="AG2672" s="2"/>
      <c r="AH2672" s="2"/>
    </row>
    <row r="2673" spans="2:34">
      <c r="B2673" s="87"/>
      <c r="C2673" s="185"/>
      <c r="D2673" s="87"/>
      <c r="E2673" s="185"/>
      <c r="AC2673" s="87"/>
      <c r="AD2673" s="87"/>
      <c r="AE2673" s="87"/>
      <c r="AF2673" s="87"/>
      <c r="AG2673" s="2"/>
      <c r="AH2673" s="2"/>
    </row>
    <row r="2674" spans="2:34">
      <c r="B2674" s="87"/>
      <c r="C2674" s="185"/>
      <c r="D2674" s="87"/>
      <c r="E2674" s="185"/>
      <c r="AC2674" s="87"/>
      <c r="AD2674" s="87"/>
      <c r="AE2674" s="87"/>
      <c r="AF2674" s="87"/>
      <c r="AG2674" s="2"/>
      <c r="AH2674" s="2"/>
    </row>
    <row r="2675" spans="2:34">
      <c r="B2675" s="87"/>
      <c r="C2675" s="185"/>
      <c r="D2675" s="87"/>
      <c r="E2675" s="185"/>
      <c r="AC2675" s="87"/>
      <c r="AD2675" s="87"/>
      <c r="AE2675" s="87"/>
      <c r="AF2675" s="87"/>
      <c r="AG2675" s="2"/>
      <c r="AH2675" s="2"/>
    </row>
    <row r="2676" spans="2:34">
      <c r="B2676" s="87"/>
      <c r="C2676" s="185"/>
      <c r="D2676" s="87"/>
      <c r="E2676" s="185"/>
      <c r="AC2676" s="87"/>
      <c r="AD2676" s="87"/>
      <c r="AE2676" s="87"/>
      <c r="AF2676" s="87"/>
      <c r="AG2676" s="2"/>
      <c r="AH2676" s="2"/>
    </row>
    <row r="2677" spans="2:34">
      <c r="B2677" s="87"/>
      <c r="C2677" s="185"/>
      <c r="D2677" s="87"/>
      <c r="E2677" s="185"/>
      <c r="AC2677" s="87"/>
      <c r="AD2677" s="87"/>
      <c r="AE2677" s="87"/>
      <c r="AF2677" s="87"/>
      <c r="AG2677" s="2"/>
      <c r="AH2677" s="2"/>
    </row>
    <row r="2678" spans="2:34">
      <c r="B2678" s="87"/>
      <c r="C2678" s="185"/>
      <c r="D2678" s="87"/>
      <c r="E2678" s="185"/>
      <c r="AC2678" s="87"/>
      <c r="AD2678" s="87"/>
      <c r="AE2678" s="87"/>
      <c r="AF2678" s="87"/>
      <c r="AG2678" s="2"/>
      <c r="AH2678" s="2"/>
    </row>
    <row r="2679" spans="2:34">
      <c r="B2679" s="87"/>
      <c r="C2679" s="185"/>
      <c r="D2679" s="87"/>
      <c r="E2679" s="185"/>
      <c r="AC2679" s="87"/>
      <c r="AD2679" s="87"/>
      <c r="AE2679" s="87"/>
      <c r="AF2679" s="87"/>
      <c r="AG2679" s="2"/>
      <c r="AH2679" s="2"/>
    </row>
    <row r="2680" spans="2:34">
      <c r="B2680" s="87"/>
      <c r="C2680" s="185"/>
      <c r="D2680" s="87"/>
      <c r="E2680" s="185"/>
      <c r="AC2680" s="87"/>
      <c r="AD2680" s="87"/>
      <c r="AE2680" s="87"/>
      <c r="AF2680" s="87"/>
      <c r="AG2680" s="2"/>
      <c r="AH2680" s="2"/>
    </row>
    <row r="2681" spans="2:34">
      <c r="B2681" s="87"/>
      <c r="C2681" s="185"/>
      <c r="D2681" s="87"/>
      <c r="E2681" s="185"/>
      <c r="AC2681" s="87"/>
      <c r="AD2681" s="87"/>
      <c r="AE2681" s="87"/>
      <c r="AF2681" s="87"/>
      <c r="AG2681" s="2"/>
      <c r="AH2681" s="2"/>
    </row>
    <row r="2682" spans="2:34">
      <c r="B2682" s="87"/>
      <c r="C2682" s="185"/>
      <c r="D2682" s="87"/>
      <c r="E2682" s="185"/>
      <c r="AC2682" s="87"/>
      <c r="AD2682" s="87"/>
      <c r="AE2682" s="87"/>
      <c r="AF2682" s="87"/>
      <c r="AG2682" s="2"/>
      <c r="AH2682" s="2"/>
    </row>
    <row r="2683" spans="2:34">
      <c r="B2683" s="87"/>
      <c r="C2683" s="185"/>
      <c r="D2683" s="87"/>
      <c r="E2683" s="185"/>
      <c r="AC2683" s="87"/>
      <c r="AD2683" s="87"/>
      <c r="AE2683" s="87"/>
      <c r="AF2683" s="87"/>
      <c r="AG2683" s="2"/>
      <c r="AH2683" s="2"/>
    </row>
    <row r="2684" spans="2:34">
      <c r="B2684" s="87"/>
      <c r="C2684" s="185"/>
      <c r="D2684" s="87"/>
      <c r="E2684" s="185"/>
      <c r="AC2684" s="87"/>
      <c r="AD2684" s="87"/>
      <c r="AE2684" s="87"/>
      <c r="AF2684" s="87"/>
      <c r="AG2684" s="2"/>
      <c r="AH2684" s="2"/>
    </row>
    <row r="2685" spans="2:34">
      <c r="B2685" s="87"/>
      <c r="C2685" s="185"/>
      <c r="D2685" s="87"/>
      <c r="E2685" s="185"/>
      <c r="AC2685" s="87"/>
      <c r="AD2685" s="87"/>
      <c r="AE2685" s="87"/>
      <c r="AF2685" s="87"/>
      <c r="AG2685" s="2"/>
      <c r="AH2685" s="2"/>
    </row>
    <row r="2686" spans="2:34">
      <c r="B2686" s="87"/>
      <c r="C2686" s="185"/>
      <c r="D2686" s="87"/>
      <c r="E2686" s="185"/>
      <c r="AC2686" s="87"/>
      <c r="AD2686" s="87"/>
      <c r="AE2686" s="87"/>
      <c r="AF2686" s="87"/>
      <c r="AG2686" s="2"/>
      <c r="AH2686" s="2"/>
    </row>
    <row r="2687" spans="2:34">
      <c r="B2687" s="87"/>
      <c r="C2687" s="185"/>
      <c r="D2687" s="87"/>
      <c r="E2687" s="185"/>
      <c r="AC2687" s="87"/>
      <c r="AD2687" s="87"/>
      <c r="AE2687" s="87"/>
      <c r="AF2687" s="87"/>
      <c r="AG2687" s="2"/>
      <c r="AH2687" s="2"/>
    </row>
    <row r="2688" spans="2:34">
      <c r="B2688" s="87"/>
      <c r="C2688" s="185"/>
      <c r="D2688" s="87"/>
      <c r="E2688" s="185"/>
      <c r="AC2688" s="87"/>
      <c r="AD2688" s="87"/>
      <c r="AE2688" s="87"/>
      <c r="AF2688" s="87"/>
      <c r="AG2688" s="2"/>
      <c r="AH2688" s="2"/>
    </row>
    <row r="2689" spans="2:34">
      <c r="B2689" s="87"/>
      <c r="C2689" s="185"/>
      <c r="D2689" s="87"/>
      <c r="E2689" s="185"/>
      <c r="AC2689" s="87"/>
      <c r="AD2689" s="87"/>
      <c r="AE2689" s="87"/>
      <c r="AF2689" s="87"/>
      <c r="AG2689" s="2"/>
      <c r="AH2689" s="2"/>
    </row>
    <row r="2690" spans="2:34">
      <c r="B2690" s="87"/>
      <c r="C2690" s="185"/>
      <c r="D2690" s="87"/>
      <c r="E2690" s="185"/>
      <c r="AC2690" s="87"/>
      <c r="AD2690" s="87"/>
      <c r="AE2690" s="87"/>
      <c r="AF2690" s="87"/>
      <c r="AG2690" s="2"/>
      <c r="AH2690" s="2"/>
    </row>
    <row r="2691" spans="2:34">
      <c r="B2691" s="87"/>
      <c r="C2691" s="185"/>
      <c r="D2691" s="87"/>
      <c r="E2691" s="185"/>
      <c r="AC2691" s="87"/>
      <c r="AD2691" s="87"/>
      <c r="AE2691" s="87"/>
      <c r="AF2691" s="87"/>
      <c r="AG2691" s="2"/>
      <c r="AH2691" s="2"/>
    </row>
    <row r="2692" spans="2:34">
      <c r="B2692" s="87"/>
      <c r="C2692" s="185"/>
      <c r="D2692" s="87"/>
      <c r="E2692" s="185"/>
      <c r="AC2692" s="87"/>
      <c r="AD2692" s="87"/>
      <c r="AE2692" s="87"/>
      <c r="AF2692" s="87"/>
      <c r="AG2692" s="2"/>
      <c r="AH2692" s="2"/>
    </row>
    <row r="2693" spans="2:34">
      <c r="B2693" s="87"/>
      <c r="C2693" s="185"/>
      <c r="D2693" s="87"/>
      <c r="E2693" s="185"/>
      <c r="AC2693" s="87"/>
      <c r="AD2693" s="87"/>
      <c r="AE2693" s="87"/>
      <c r="AF2693" s="87"/>
      <c r="AG2693" s="2"/>
      <c r="AH2693" s="2"/>
    </row>
    <row r="2694" spans="2:34">
      <c r="B2694" s="87"/>
      <c r="C2694" s="185"/>
      <c r="D2694" s="87"/>
      <c r="E2694" s="185"/>
      <c r="AC2694" s="87"/>
      <c r="AD2694" s="87"/>
      <c r="AE2694" s="87"/>
      <c r="AF2694" s="87"/>
      <c r="AG2694" s="2"/>
      <c r="AH2694" s="2"/>
    </row>
    <row r="2695" spans="2:34">
      <c r="B2695" s="87"/>
      <c r="C2695" s="185"/>
      <c r="D2695" s="87"/>
      <c r="E2695" s="185"/>
      <c r="AC2695" s="87"/>
      <c r="AD2695" s="87"/>
      <c r="AE2695" s="87"/>
      <c r="AF2695" s="87"/>
      <c r="AG2695" s="2"/>
      <c r="AH2695" s="2"/>
    </row>
    <row r="2696" spans="2:34">
      <c r="B2696" s="87"/>
      <c r="C2696" s="185"/>
      <c r="D2696" s="87"/>
      <c r="E2696" s="185"/>
      <c r="AC2696" s="87"/>
      <c r="AD2696" s="87"/>
      <c r="AE2696" s="87"/>
      <c r="AF2696" s="87"/>
      <c r="AG2696" s="2"/>
      <c r="AH2696" s="2"/>
    </row>
    <row r="2697" spans="2:34">
      <c r="B2697" s="87"/>
      <c r="C2697" s="185"/>
      <c r="D2697" s="87"/>
      <c r="E2697" s="185"/>
      <c r="AC2697" s="87"/>
      <c r="AD2697" s="87"/>
      <c r="AE2697" s="87"/>
      <c r="AF2697" s="87"/>
      <c r="AG2697" s="2"/>
      <c r="AH2697" s="2"/>
    </row>
    <row r="2698" spans="2:34">
      <c r="B2698" s="87"/>
      <c r="C2698" s="185"/>
      <c r="D2698" s="87"/>
      <c r="E2698" s="185"/>
      <c r="AC2698" s="87"/>
      <c r="AD2698" s="87"/>
      <c r="AE2698" s="87"/>
      <c r="AF2698" s="87"/>
      <c r="AG2698" s="2"/>
      <c r="AH2698" s="2"/>
    </row>
    <row r="2699" spans="2:34">
      <c r="B2699" s="87"/>
      <c r="C2699" s="185"/>
      <c r="D2699" s="87"/>
      <c r="E2699" s="185"/>
      <c r="AC2699" s="87"/>
      <c r="AD2699" s="87"/>
      <c r="AE2699" s="87"/>
      <c r="AF2699" s="87"/>
      <c r="AG2699" s="2"/>
      <c r="AH2699" s="2"/>
    </row>
    <row r="2700" spans="2:34">
      <c r="B2700" s="87"/>
      <c r="C2700" s="185"/>
      <c r="D2700" s="87"/>
      <c r="E2700" s="185"/>
      <c r="AC2700" s="87"/>
      <c r="AD2700" s="87"/>
      <c r="AE2700" s="87"/>
      <c r="AF2700" s="87"/>
      <c r="AG2700" s="2"/>
      <c r="AH2700" s="2"/>
    </row>
    <row r="2701" spans="2:34">
      <c r="B2701" s="87"/>
      <c r="C2701" s="185"/>
      <c r="D2701" s="87"/>
      <c r="E2701" s="185"/>
      <c r="AC2701" s="87"/>
      <c r="AD2701" s="87"/>
      <c r="AE2701" s="87"/>
      <c r="AF2701" s="87"/>
      <c r="AG2701" s="2"/>
      <c r="AH2701" s="2"/>
    </row>
    <row r="2702" spans="2:34">
      <c r="B2702" s="87"/>
      <c r="C2702" s="185"/>
      <c r="D2702" s="87"/>
      <c r="E2702" s="185"/>
      <c r="AC2702" s="87"/>
      <c r="AD2702" s="87"/>
      <c r="AE2702" s="87"/>
      <c r="AF2702" s="87"/>
      <c r="AG2702" s="2"/>
      <c r="AH2702" s="2"/>
    </row>
    <row r="2703" spans="2:34">
      <c r="B2703" s="87"/>
      <c r="C2703" s="185"/>
      <c r="D2703" s="87"/>
      <c r="E2703" s="185"/>
      <c r="AC2703" s="87"/>
      <c r="AD2703" s="87"/>
      <c r="AE2703" s="87"/>
      <c r="AF2703" s="87"/>
      <c r="AG2703" s="2"/>
      <c r="AH2703" s="2"/>
    </row>
    <row r="2704" spans="2:34">
      <c r="B2704" s="87"/>
      <c r="C2704" s="185"/>
      <c r="D2704" s="87"/>
      <c r="E2704" s="185"/>
      <c r="AC2704" s="87"/>
      <c r="AD2704" s="87"/>
      <c r="AE2704" s="87"/>
      <c r="AF2704" s="87"/>
      <c r="AG2704" s="2"/>
      <c r="AH2704" s="2"/>
    </row>
    <row r="2705" spans="2:34">
      <c r="B2705" s="87"/>
      <c r="C2705" s="185"/>
      <c r="D2705" s="87"/>
      <c r="E2705" s="185"/>
      <c r="AC2705" s="87"/>
      <c r="AD2705" s="87"/>
      <c r="AE2705" s="87"/>
      <c r="AF2705" s="87"/>
      <c r="AG2705" s="2"/>
      <c r="AH2705" s="2"/>
    </row>
    <row r="2706" spans="2:34">
      <c r="B2706" s="87"/>
      <c r="C2706" s="185"/>
      <c r="D2706" s="87"/>
      <c r="E2706" s="185"/>
      <c r="AC2706" s="87"/>
      <c r="AD2706" s="87"/>
      <c r="AE2706" s="87"/>
      <c r="AF2706" s="87"/>
      <c r="AG2706" s="2"/>
      <c r="AH2706" s="2"/>
    </row>
    <row r="2707" spans="2:34">
      <c r="B2707" s="87"/>
      <c r="C2707" s="185"/>
      <c r="D2707" s="87"/>
      <c r="E2707" s="185"/>
      <c r="AC2707" s="87"/>
      <c r="AD2707" s="87"/>
      <c r="AE2707" s="87"/>
      <c r="AF2707" s="87"/>
      <c r="AG2707" s="2"/>
      <c r="AH2707" s="2"/>
    </row>
    <row r="2708" spans="2:34">
      <c r="B2708" s="87"/>
      <c r="C2708" s="185"/>
      <c r="D2708" s="87"/>
      <c r="E2708" s="185"/>
      <c r="AC2708" s="87"/>
      <c r="AD2708" s="87"/>
      <c r="AE2708" s="87"/>
      <c r="AF2708" s="87"/>
      <c r="AG2708" s="2"/>
      <c r="AH2708" s="2"/>
    </row>
    <row r="2709" spans="2:34">
      <c r="B2709" s="87"/>
      <c r="C2709" s="185"/>
      <c r="D2709" s="87"/>
      <c r="E2709" s="185"/>
      <c r="AC2709" s="87"/>
      <c r="AD2709" s="87"/>
      <c r="AE2709" s="87"/>
      <c r="AF2709" s="87"/>
      <c r="AG2709" s="2"/>
      <c r="AH2709" s="2"/>
    </row>
    <row r="2710" spans="2:34">
      <c r="B2710" s="87"/>
      <c r="C2710" s="185"/>
      <c r="D2710" s="87"/>
      <c r="E2710" s="185"/>
      <c r="AC2710" s="87"/>
      <c r="AD2710" s="87"/>
      <c r="AE2710" s="87"/>
      <c r="AF2710" s="87"/>
      <c r="AG2710" s="2"/>
      <c r="AH2710" s="2"/>
    </row>
    <row r="2711" spans="2:34">
      <c r="B2711" s="87"/>
      <c r="C2711" s="185"/>
      <c r="D2711" s="87"/>
      <c r="E2711" s="185"/>
      <c r="AC2711" s="87"/>
      <c r="AD2711" s="87"/>
      <c r="AE2711" s="87"/>
      <c r="AF2711" s="87"/>
      <c r="AG2711" s="2"/>
      <c r="AH2711" s="2"/>
    </row>
    <row r="2712" spans="2:34">
      <c r="B2712" s="87"/>
      <c r="C2712" s="185"/>
      <c r="D2712" s="87"/>
      <c r="E2712" s="185"/>
      <c r="AC2712" s="87"/>
      <c r="AD2712" s="87"/>
      <c r="AE2712" s="87"/>
      <c r="AF2712" s="87"/>
      <c r="AG2712" s="2"/>
      <c r="AH2712" s="2"/>
    </row>
    <row r="2713" spans="2:34">
      <c r="B2713" s="87"/>
      <c r="C2713" s="185"/>
      <c r="D2713" s="87"/>
      <c r="E2713" s="185"/>
      <c r="AC2713" s="87"/>
      <c r="AD2713" s="87"/>
      <c r="AE2713" s="87"/>
      <c r="AF2713" s="87"/>
      <c r="AG2713" s="2"/>
      <c r="AH2713" s="2"/>
    </row>
    <row r="2714" spans="2:34">
      <c r="B2714" s="87"/>
      <c r="C2714" s="185"/>
      <c r="D2714" s="87"/>
      <c r="E2714" s="185"/>
      <c r="AC2714" s="87"/>
      <c r="AD2714" s="87"/>
      <c r="AE2714" s="87"/>
      <c r="AF2714" s="87"/>
      <c r="AG2714" s="2"/>
      <c r="AH2714" s="2"/>
    </row>
    <row r="2715" spans="2:34">
      <c r="B2715" s="87"/>
      <c r="C2715" s="185"/>
      <c r="D2715" s="87"/>
      <c r="E2715" s="185"/>
      <c r="AC2715" s="87"/>
      <c r="AD2715" s="87"/>
      <c r="AE2715" s="87"/>
      <c r="AF2715" s="87"/>
      <c r="AG2715" s="2"/>
      <c r="AH2715" s="2"/>
    </row>
    <row r="2716" spans="2:34">
      <c r="B2716" s="87"/>
      <c r="C2716" s="185"/>
      <c r="D2716" s="87"/>
      <c r="E2716" s="185"/>
      <c r="AC2716" s="87"/>
      <c r="AD2716" s="87"/>
      <c r="AE2716" s="87"/>
      <c r="AF2716" s="87"/>
      <c r="AG2716" s="2"/>
      <c r="AH2716" s="2"/>
    </row>
    <row r="2717" spans="2:34">
      <c r="B2717" s="87"/>
      <c r="C2717" s="185"/>
      <c r="D2717" s="87"/>
      <c r="E2717" s="185"/>
      <c r="AC2717" s="87"/>
      <c r="AD2717" s="87"/>
      <c r="AE2717" s="87"/>
      <c r="AF2717" s="87"/>
      <c r="AG2717" s="2"/>
      <c r="AH2717" s="2"/>
    </row>
    <row r="2718" spans="2:34">
      <c r="B2718" s="87"/>
      <c r="C2718" s="185"/>
      <c r="D2718" s="87"/>
      <c r="E2718" s="185"/>
      <c r="AC2718" s="87"/>
      <c r="AD2718" s="87"/>
      <c r="AE2718" s="87"/>
      <c r="AF2718" s="87"/>
      <c r="AG2718" s="2"/>
      <c r="AH2718" s="2"/>
    </row>
    <row r="2719" spans="2:34">
      <c r="B2719" s="87"/>
      <c r="C2719" s="185"/>
      <c r="D2719" s="87"/>
      <c r="E2719" s="185"/>
      <c r="AC2719" s="87"/>
      <c r="AD2719" s="87"/>
      <c r="AE2719" s="87"/>
      <c r="AF2719" s="87"/>
      <c r="AG2719" s="2"/>
      <c r="AH2719" s="2"/>
    </row>
    <row r="2720" spans="2:34">
      <c r="B2720" s="87"/>
      <c r="C2720" s="185"/>
      <c r="D2720" s="87"/>
      <c r="E2720" s="185"/>
      <c r="AC2720" s="87"/>
      <c r="AD2720" s="87"/>
      <c r="AE2720" s="87"/>
      <c r="AF2720" s="87"/>
      <c r="AG2720" s="2"/>
      <c r="AH2720" s="2"/>
    </row>
    <row r="2721" spans="2:34">
      <c r="B2721" s="87"/>
      <c r="C2721" s="185"/>
      <c r="D2721" s="87"/>
      <c r="E2721" s="185"/>
      <c r="AC2721" s="87"/>
      <c r="AD2721" s="87"/>
      <c r="AE2721" s="87"/>
      <c r="AF2721" s="87"/>
      <c r="AG2721" s="2"/>
      <c r="AH2721" s="2"/>
    </row>
    <row r="2722" spans="2:34">
      <c r="B2722" s="87"/>
      <c r="C2722" s="185"/>
      <c r="D2722" s="87"/>
      <c r="E2722" s="185"/>
      <c r="AC2722" s="87"/>
      <c r="AD2722" s="87"/>
      <c r="AE2722" s="87"/>
      <c r="AF2722" s="87"/>
      <c r="AG2722" s="2"/>
      <c r="AH2722" s="2"/>
    </row>
    <row r="2723" spans="2:34">
      <c r="B2723" s="87"/>
      <c r="C2723" s="185"/>
      <c r="D2723" s="87"/>
      <c r="E2723" s="185"/>
      <c r="AC2723" s="87"/>
      <c r="AD2723" s="87"/>
      <c r="AE2723" s="87"/>
      <c r="AF2723" s="87"/>
      <c r="AG2723" s="2"/>
      <c r="AH2723" s="2"/>
    </row>
    <row r="2724" spans="2:34">
      <c r="B2724" s="87"/>
      <c r="C2724" s="185"/>
      <c r="D2724" s="87"/>
      <c r="E2724" s="185"/>
      <c r="AC2724" s="87"/>
      <c r="AD2724" s="87"/>
      <c r="AE2724" s="87"/>
      <c r="AF2724" s="87"/>
      <c r="AG2724" s="2"/>
      <c r="AH2724" s="2"/>
    </row>
    <row r="2725" spans="2:34">
      <c r="B2725" s="87"/>
      <c r="C2725" s="185"/>
      <c r="D2725" s="87"/>
      <c r="E2725" s="185"/>
      <c r="AC2725" s="87"/>
      <c r="AD2725" s="87"/>
      <c r="AE2725" s="87"/>
      <c r="AF2725" s="87"/>
      <c r="AG2725" s="2"/>
      <c r="AH2725" s="2"/>
    </row>
    <row r="2726" spans="2:34">
      <c r="B2726" s="87"/>
      <c r="C2726" s="185"/>
      <c r="D2726" s="87"/>
      <c r="E2726" s="185"/>
      <c r="AC2726" s="87"/>
      <c r="AD2726" s="87"/>
      <c r="AE2726" s="87"/>
      <c r="AF2726" s="87"/>
      <c r="AG2726" s="2"/>
      <c r="AH2726" s="2"/>
    </row>
    <row r="2727" spans="2:34">
      <c r="B2727" s="87"/>
      <c r="C2727" s="185"/>
      <c r="D2727" s="87"/>
      <c r="E2727" s="185"/>
      <c r="AC2727" s="87"/>
      <c r="AD2727" s="87"/>
      <c r="AE2727" s="87"/>
      <c r="AF2727" s="87"/>
      <c r="AG2727" s="2"/>
      <c r="AH2727" s="2"/>
    </row>
    <row r="2728" spans="2:34">
      <c r="B2728" s="87"/>
      <c r="C2728" s="185"/>
      <c r="D2728" s="87"/>
      <c r="E2728" s="185"/>
      <c r="AC2728" s="87"/>
      <c r="AD2728" s="87"/>
      <c r="AE2728" s="87"/>
      <c r="AF2728" s="87"/>
      <c r="AG2728" s="2"/>
      <c r="AH2728" s="2"/>
    </row>
    <row r="2729" spans="2:34">
      <c r="B2729" s="87"/>
      <c r="C2729" s="185"/>
      <c r="D2729" s="87"/>
      <c r="E2729" s="185"/>
      <c r="AC2729" s="87"/>
      <c r="AD2729" s="87"/>
      <c r="AE2729" s="87"/>
      <c r="AF2729" s="87"/>
      <c r="AG2729" s="2"/>
      <c r="AH2729" s="2"/>
    </row>
    <row r="2730" spans="2:34">
      <c r="B2730" s="87"/>
      <c r="C2730" s="185"/>
      <c r="D2730" s="87"/>
      <c r="E2730" s="185"/>
      <c r="AC2730" s="87"/>
      <c r="AD2730" s="87"/>
      <c r="AE2730" s="87"/>
      <c r="AF2730" s="87"/>
      <c r="AG2730" s="2"/>
      <c r="AH2730" s="2"/>
    </row>
    <row r="2731" spans="2:34">
      <c r="B2731" s="87"/>
      <c r="C2731" s="185"/>
      <c r="D2731" s="87"/>
      <c r="E2731" s="185"/>
      <c r="AC2731" s="87"/>
      <c r="AD2731" s="87"/>
      <c r="AE2731" s="87"/>
      <c r="AF2731" s="87"/>
      <c r="AG2731" s="2"/>
      <c r="AH2731" s="2"/>
    </row>
    <row r="2732" spans="2:34">
      <c r="B2732" s="87"/>
      <c r="C2732" s="185"/>
      <c r="D2732" s="87"/>
      <c r="E2732" s="185"/>
      <c r="AC2732" s="87"/>
      <c r="AD2732" s="87"/>
      <c r="AE2732" s="87"/>
      <c r="AF2732" s="87"/>
      <c r="AG2732" s="2"/>
      <c r="AH2732" s="2"/>
    </row>
    <row r="2733" spans="2:34">
      <c r="B2733" s="87"/>
      <c r="C2733" s="185"/>
      <c r="D2733" s="87"/>
      <c r="E2733" s="185"/>
      <c r="AC2733" s="87"/>
      <c r="AD2733" s="87"/>
      <c r="AE2733" s="87"/>
      <c r="AF2733" s="87"/>
      <c r="AG2733" s="2"/>
      <c r="AH2733" s="2"/>
    </row>
    <row r="2734" spans="2:34">
      <c r="B2734" s="87"/>
      <c r="C2734" s="185"/>
      <c r="D2734" s="87"/>
      <c r="E2734" s="185"/>
      <c r="AC2734" s="87"/>
      <c r="AD2734" s="87"/>
      <c r="AE2734" s="87"/>
      <c r="AF2734" s="87"/>
      <c r="AG2734" s="2"/>
      <c r="AH2734" s="2"/>
    </row>
    <row r="2735" spans="2:34">
      <c r="B2735" s="87"/>
      <c r="C2735" s="185"/>
      <c r="D2735" s="87"/>
      <c r="E2735" s="185"/>
      <c r="AC2735" s="87"/>
      <c r="AD2735" s="87"/>
      <c r="AE2735" s="87"/>
      <c r="AF2735" s="87"/>
      <c r="AG2735" s="2"/>
      <c r="AH2735" s="2"/>
    </row>
    <row r="2736" spans="2:34">
      <c r="B2736" s="87"/>
      <c r="C2736" s="185"/>
      <c r="D2736" s="87"/>
      <c r="E2736" s="185"/>
      <c r="AC2736" s="87"/>
      <c r="AD2736" s="87"/>
      <c r="AE2736" s="87"/>
      <c r="AF2736" s="87"/>
      <c r="AG2736" s="2"/>
      <c r="AH2736" s="2"/>
    </row>
    <row r="2737" spans="2:34">
      <c r="B2737" s="87"/>
      <c r="C2737" s="185"/>
      <c r="D2737" s="87"/>
      <c r="E2737" s="185"/>
      <c r="AC2737" s="87"/>
      <c r="AD2737" s="87"/>
      <c r="AE2737" s="87"/>
      <c r="AF2737" s="87"/>
      <c r="AG2737" s="2"/>
      <c r="AH2737" s="2"/>
    </row>
    <row r="2738" spans="2:34">
      <c r="B2738" s="87"/>
      <c r="C2738" s="185"/>
      <c r="D2738" s="87"/>
      <c r="E2738" s="185"/>
      <c r="AC2738" s="87"/>
      <c r="AD2738" s="87"/>
      <c r="AE2738" s="87"/>
      <c r="AF2738" s="87"/>
      <c r="AG2738" s="2"/>
      <c r="AH2738" s="2"/>
    </row>
    <row r="2739" spans="2:34">
      <c r="B2739" s="87"/>
      <c r="C2739" s="185"/>
      <c r="D2739" s="87"/>
      <c r="E2739" s="185"/>
      <c r="AC2739" s="87"/>
      <c r="AD2739" s="87"/>
      <c r="AE2739" s="87"/>
      <c r="AF2739" s="87"/>
      <c r="AG2739" s="2"/>
      <c r="AH2739" s="2"/>
    </row>
    <row r="2740" spans="2:34">
      <c r="B2740" s="87"/>
      <c r="C2740" s="185"/>
      <c r="D2740" s="87"/>
      <c r="E2740" s="185"/>
      <c r="AC2740" s="87"/>
      <c r="AD2740" s="87"/>
      <c r="AE2740" s="87"/>
      <c r="AF2740" s="87"/>
      <c r="AG2740" s="2"/>
      <c r="AH2740" s="2"/>
    </row>
    <row r="2741" spans="2:34">
      <c r="B2741" s="87"/>
      <c r="C2741" s="185"/>
      <c r="D2741" s="87"/>
      <c r="E2741" s="185"/>
      <c r="AC2741" s="87"/>
      <c r="AD2741" s="87"/>
      <c r="AE2741" s="87"/>
      <c r="AF2741" s="87"/>
      <c r="AG2741" s="2"/>
      <c r="AH2741" s="2"/>
    </row>
    <row r="2742" spans="2:34">
      <c r="B2742" s="87"/>
      <c r="C2742" s="185"/>
      <c r="D2742" s="87"/>
      <c r="E2742" s="185"/>
      <c r="AC2742" s="87"/>
      <c r="AD2742" s="87"/>
      <c r="AE2742" s="87"/>
      <c r="AF2742" s="87"/>
      <c r="AG2742" s="2"/>
      <c r="AH2742" s="2"/>
    </row>
    <row r="2743" spans="2:34">
      <c r="B2743" s="87"/>
      <c r="C2743" s="185"/>
      <c r="D2743" s="87"/>
      <c r="E2743" s="185"/>
      <c r="AC2743" s="87"/>
      <c r="AD2743" s="87"/>
      <c r="AE2743" s="87"/>
      <c r="AF2743" s="87"/>
      <c r="AG2743" s="2"/>
      <c r="AH2743" s="2"/>
    </row>
    <row r="2744" spans="2:34">
      <c r="B2744" s="87"/>
      <c r="C2744" s="185"/>
      <c r="D2744" s="87"/>
      <c r="E2744" s="185"/>
      <c r="AC2744" s="87"/>
      <c r="AD2744" s="87"/>
      <c r="AE2744" s="87"/>
      <c r="AF2744" s="87"/>
      <c r="AG2744" s="2"/>
      <c r="AH2744" s="2"/>
    </row>
    <row r="2745" spans="2:34">
      <c r="B2745" s="87"/>
      <c r="C2745" s="185"/>
      <c r="D2745" s="87"/>
      <c r="E2745" s="185"/>
      <c r="AC2745" s="87"/>
      <c r="AD2745" s="87"/>
      <c r="AE2745" s="87"/>
      <c r="AF2745" s="87"/>
      <c r="AG2745" s="2"/>
      <c r="AH2745" s="2"/>
    </row>
    <row r="2746" spans="2:34">
      <c r="B2746" s="87"/>
      <c r="C2746" s="185"/>
      <c r="D2746" s="87"/>
      <c r="E2746" s="185"/>
      <c r="AC2746" s="87"/>
      <c r="AD2746" s="87"/>
      <c r="AE2746" s="87"/>
      <c r="AF2746" s="87"/>
      <c r="AG2746" s="2"/>
      <c r="AH2746" s="2"/>
    </row>
    <row r="2747" spans="2:34">
      <c r="B2747" s="87"/>
      <c r="C2747" s="185"/>
      <c r="D2747" s="87"/>
      <c r="E2747" s="185"/>
      <c r="AC2747" s="87"/>
      <c r="AD2747" s="87"/>
      <c r="AE2747" s="87"/>
      <c r="AF2747" s="87"/>
      <c r="AG2747" s="2"/>
      <c r="AH2747" s="2"/>
    </row>
    <row r="2748" spans="2:34">
      <c r="B2748" s="87"/>
      <c r="C2748" s="185"/>
      <c r="D2748" s="87"/>
      <c r="E2748" s="185"/>
      <c r="AC2748" s="87"/>
      <c r="AD2748" s="87"/>
      <c r="AE2748" s="87"/>
      <c r="AF2748" s="87"/>
      <c r="AG2748" s="2"/>
      <c r="AH2748" s="2"/>
    </row>
    <row r="2749" spans="2:34">
      <c r="B2749" s="87"/>
      <c r="C2749" s="185"/>
      <c r="D2749" s="87"/>
      <c r="E2749" s="185"/>
      <c r="AC2749" s="87"/>
      <c r="AD2749" s="87"/>
      <c r="AE2749" s="87"/>
      <c r="AF2749" s="87"/>
      <c r="AG2749" s="2"/>
      <c r="AH2749" s="2"/>
    </row>
    <row r="2750" spans="2:34">
      <c r="B2750" s="87"/>
      <c r="C2750" s="185"/>
      <c r="D2750" s="87"/>
      <c r="E2750" s="185"/>
      <c r="AC2750" s="87"/>
      <c r="AD2750" s="87"/>
      <c r="AE2750" s="87"/>
      <c r="AF2750" s="87"/>
      <c r="AG2750" s="2"/>
      <c r="AH2750" s="2"/>
    </row>
    <row r="2751" spans="2:34">
      <c r="B2751" s="87"/>
      <c r="C2751" s="185"/>
      <c r="D2751" s="87"/>
      <c r="E2751" s="185"/>
      <c r="AC2751" s="87"/>
      <c r="AD2751" s="87"/>
      <c r="AE2751" s="87"/>
      <c r="AF2751" s="87"/>
      <c r="AG2751" s="2"/>
      <c r="AH2751" s="2"/>
    </row>
    <row r="2752" spans="2:34">
      <c r="B2752" s="87"/>
      <c r="C2752" s="185"/>
      <c r="D2752" s="87"/>
      <c r="E2752" s="185"/>
      <c r="AC2752" s="87"/>
      <c r="AD2752" s="87"/>
      <c r="AE2752" s="87"/>
      <c r="AF2752" s="87"/>
      <c r="AG2752" s="2"/>
      <c r="AH2752" s="2"/>
    </row>
    <row r="2753" spans="2:34">
      <c r="B2753" s="87"/>
      <c r="C2753" s="185"/>
      <c r="D2753" s="87"/>
      <c r="E2753" s="185"/>
      <c r="AC2753" s="87"/>
      <c r="AD2753" s="87"/>
      <c r="AE2753" s="87"/>
      <c r="AF2753" s="87"/>
      <c r="AG2753" s="2"/>
      <c r="AH2753" s="2"/>
    </row>
    <row r="2754" spans="2:34">
      <c r="B2754" s="87"/>
      <c r="C2754" s="185"/>
      <c r="D2754" s="87"/>
      <c r="E2754" s="185"/>
      <c r="AC2754" s="87"/>
      <c r="AD2754" s="87"/>
      <c r="AE2754" s="87"/>
      <c r="AF2754" s="87"/>
      <c r="AG2754" s="2"/>
      <c r="AH2754" s="2"/>
    </row>
    <row r="2755" spans="2:34">
      <c r="B2755" s="87"/>
      <c r="C2755" s="185"/>
      <c r="D2755" s="87"/>
      <c r="E2755" s="185"/>
      <c r="AC2755" s="87"/>
      <c r="AD2755" s="87"/>
      <c r="AE2755" s="87"/>
      <c r="AF2755" s="87"/>
      <c r="AG2755" s="2"/>
      <c r="AH2755" s="2"/>
    </row>
    <row r="2756" spans="2:34">
      <c r="B2756" s="87"/>
      <c r="C2756" s="185"/>
      <c r="D2756" s="87"/>
      <c r="E2756" s="185"/>
      <c r="AC2756" s="87"/>
      <c r="AD2756" s="87"/>
      <c r="AE2756" s="87"/>
      <c r="AF2756" s="87"/>
      <c r="AG2756" s="2"/>
      <c r="AH2756" s="2"/>
    </row>
    <row r="2757" spans="2:34">
      <c r="B2757" s="87"/>
      <c r="C2757" s="185"/>
      <c r="D2757" s="87"/>
      <c r="E2757" s="185"/>
      <c r="AC2757" s="87"/>
      <c r="AD2757" s="87"/>
      <c r="AE2757" s="87"/>
      <c r="AF2757" s="87"/>
      <c r="AG2757" s="2"/>
      <c r="AH2757" s="2"/>
    </row>
    <row r="2758" spans="2:34">
      <c r="B2758" s="87"/>
      <c r="C2758" s="185"/>
      <c r="D2758" s="87"/>
      <c r="E2758" s="185"/>
      <c r="AC2758" s="87"/>
      <c r="AD2758" s="87"/>
      <c r="AE2758" s="87"/>
      <c r="AF2758" s="87"/>
      <c r="AG2758" s="2"/>
      <c r="AH2758" s="2"/>
    </row>
    <row r="2759" spans="2:34">
      <c r="B2759" s="87"/>
      <c r="C2759" s="185"/>
      <c r="D2759" s="87"/>
      <c r="E2759" s="185"/>
      <c r="AC2759" s="87"/>
      <c r="AD2759" s="87"/>
      <c r="AE2759" s="87"/>
      <c r="AF2759" s="87"/>
      <c r="AG2759" s="2"/>
      <c r="AH2759" s="2"/>
    </row>
    <row r="2760" spans="2:34">
      <c r="B2760" s="87"/>
      <c r="C2760" s="185"/>
      <c r="D2760" s="87"/>
      <c r="E2760" s="185"/>
      <c r="AC2760" s="87"/>
      <c r="AD2760" s="87"/>
      <c r="AE2760" s="87"/>
      <c r="AF2760" s="87"/>
      <c r="AG2760" s="2"/>
      <c r="AH2760" s="2"/>
    </row>
    <row r="2761" spans="2:34">
      <c r="B2761" s="87"/>
      <c r="C2761" s="185"/>
      <c r="D2761" s="87"/>
      <c r="E2761" s="185"/>
      <c r="AC2761" s="87"/>
      <c r="AD2761" s="87"/>
      <c r="AE2761" s="87"/>
      <c r="AF2761" s="87"/>
      <c r="AG2761" s="2"/>
      <c r="AH2761" s="2"/>
    </row>
    <row r="2762" spans="2:34">
      <c r="B2762" s="87"/>
      <c r="C2762" s="185"/>
      <c r="D2762" s="87"/>
      <c r="E2762" s="185"/>
      <c r="AC2762" s="87"/>
      <c r="AD2762" s="87"/>
      <c r="AE2762" s="87"/>
      <c r="AF2762" s="87"/>
      <c r="AG2762" s="2"/>
      <c r="AH2762" s="2"/>
    </row>
    <row r="2763" spans="2:34">
      <c r="B2763" s="87"/>
      <c r="C2763" s="185"/>
      <c r="D2763" s="87"/>
      <c r="E2763" s="185"/>
      <c r="AC2763" s="87"/>
      <c r="AD2763" s="87"/>
      <c r="AE2763" s="87"/>
      <c r="AF2763" s="87"/>
      <c r="AG2763" s="2"/>
      <c r="AH2763" s="2"/>
    </row>
    <row r="2764" spans="2:34">
      <c r="B2764" s="87"/>
      <c r="C2764" s="185"/>
      <c r="D2764" s="87"/>
      <c r="E2764" s="185"/>
      <c r="AC2764" s="87"/>
      <c r="AD2764" s="87"/>
      <c r="AE2764" s="87"/>
      <c r="AF2764" s="87"/>
      <c r="AG2764" s="2"/>
      <c r="AH2764" s="2"/>
    </row>
    <row r="2765" spans="2:34">
      <c r="B2765" s="87"/>
      <c r="C2765" s="185"/>
      <c r="D2765" s="87"/>
      <c r="E2765" s="185"/>
      <c r="AC2765" s="87"/>
      <c r="AD2765" s="87"/>
      <c r="AE2765" s="87"/>
      <c r="AF2765" s="87"/>
      <c r="AG2765" s="2"/>
      <c r="AH2765" s="2"/>
    </row>
    <row r="2766" spans="2:34">
      <c r="B2766" s="87"/>
      <c r="C2766" s="185"/>
      <c r="D2766" s="87"/>
      <c r="E2766" s="185"/>
      <c r="AC2766" s="87"/>
      <c r="AD2766" s="87"/>
      <c r="AE2766" s="87"/>
      <c r="AF2766" s="87"/>
      <c r="AG2766" s="2"/>
      <c r="AH2766" s="2"/>
    </row>
    <row r="2767" spans="2:34">
      <c r="B2767" s="87"/>
      <c r="C2767" s="185"/>
      <c r="D2767" s="87"/>
      <c r="E2767" s="185"/>
      <c r="AC2767" s="87"/>
      <c r="AD2767" s="87"/>
      <c r="AE2767" s="87"/>
      <c r="AF2767" s="87"/>
      <c r="AG2767" s="2"/>
      <c r="AH2767" s="2"/>
    </row>
    <row r="2768" spans="2:34">
      <c r="B2768" s="87"/>
      <c r="C2768" s="185"/>
      <c r="D2768" s="87"/>
      <c r="E2768" s="185"/>
      <c r="AC2768" s="87"/>
      <c r="AD2768" s="87"/>
      <c r="AE2768" s="87"/>
      <c r="AF2768" s="87"/>
      <c r="AG2768" s="2"/>
      <c r="AH2768" s="2"/>
    </row>
    <row r="2769" spans="2:34">
      <c r="B2769" s="87"/>
      <c r="C2769" s="185"/>
      <c r="D2769" s="87"/>
      <c r="E2769" s="185"/>
      <c r="AC2769" s="87"/>
      <c r="AD2769" s="87"/>
      <c r="AE2769" s="87"/>
      <c r="AF2769" s="87"/>
      <c r="AG2769" s="2"/>
      <c r="AH2769" s="2"/>
    </row>
    <row r="2770" spans="2:34">
      <c r="B2770" s="87"/>
      <c r="C2770" s="185"/>
      <c r="D2770" s="87"/>
      <c r="E2770" s="185"/>
      <c r="AC2770" s="87"/>
      <c r="AD2770" s="87"/>
      <c r="AE2770" s="87"/>
      <c r="AF2770" s="87"/>
      <c r="AG2770" s="2"/>
      <c r="AH2770" s="2"/>
    </row>
    <row r="2771" spans="2:34">
      <c r="B2771" s="87"/>
      <c r="C2771" s="185"/>
      <c r="D2771" s="87"/>
      <c r="E2771" s="185"/>
      <c r="AC2771" s="87"/>
      <c r="AD2771" s="87"/>
      <c r="AE2771" s="87"/>
      <c r="AF2771" s="87"/>
      <c r="AG2771" s="2"/>
      <c r="AH2771" s="2"/>
    </row>
    <row r="2772" spans="2:34">
      <c r="B2772" s="87"/>
      <c r="C2772" s="185"/>
      <c r="D2772" s="87"/>
      <c r="E2772" s="185"/>
      <c r="AC2772" s="87"/>
      <c r="AD2772" s="87"/>
      <c r="AE2772" s="87"/>
      <c r="AF2772" s="87"/>
      <c r="AG2772" s="2"/>
      <c r="AH2772" s="2"/>
    </row>
    <row r="2773" spans="2:34">
      <c r="B2773" s="87"/>
      <c r="C2773" s="185"/>
      <c r="D2773" s="87"/>
      <c r="E2773" s="185"/>
      <c r="AC2773" s="87"/>
      <c r="AD2773" s="87"/>
      <c r="AE2773" s="87"/>
      <c r="AF2773" s="87"/>
      <c r="AG2773" s="2"/>
      <c r="AH2773" s="2"/>
    </row>
    <row r="2774" spans="2:34">
      <c r="B2774" s="87"/>
      <c r="C2774" s="185"/>
      <c r="D2774" s="87"/>
      <c r="E2774" s="185"/>
      <c r="AC2774" s="87"/>
      <c r="AD2774" s="87"/>
      <c r="AE2774" s="87"/>
      <c r="AF2774" s="87"/>
      <c r="AG2774" s="2"/>
      <c r="AH2774" s="2"/>
    </row>
    <row r="2775" spans="2:34">
      <c r="B2775" s="87"/>
      <c r="C2775" s="185"/>
      <c r="D2775" s="87"/>
      <c r="E2775" s="185"/>
      <c r="AC2775" s="87"/>
      <c r="AD2775" s="87"/>
      <c r="AE2775" s="87"/>
      <c r="AF2775" s="87"/>
      <c r="AG2775" s="2"/>
      <c r="AH2775" s="2"/>
    </row>
    <row r="2776" spans="2:34">
      <c r="B2776" s="87"/>
      <c r="C2776" s="185"/>
      <c r="D2776" s="87"/>
      <c r="E2776" s="185"/>
      <c r="AC2776" s="87"/>
      <c r="AD2776" s="87"/>
      <c r="AE2776" s="87"/>
      <c r="AF2776" s="87"/>
      <c r="AG2776" s="2"/>
      <c r="AH2776" s="2"/>
    </row>
    <row r="2777" spans="2:34">
      <c r="B2777" s="87"/>
      <c r="C2777" s="185"/>
      <c r="D2777" s="87"/>
      <c r="E2777" s="185"/>
      <c r="AC2777" s="87"/>
      <c r="AD2777" s="87"/>
      <c r="AE2777" s="87"/>
      <c r="AF2777" s="87"/>
      <c r="AG2777" s="2"/>
      <c r="AH2777" s="2"/>
    </row>
    <row r="2778" spans="2:34">
      <c r="B2778" s="87"/>
      <c r="C2778" s="185"/>
      <c r="D2778" s="87"/>
      <c r="E2778" s="185"/>
      <c r="AC2778" s="87"/>
      <c r="AD2778" s="87"/>
      <c r="AE2778" s="87"/>
      <c r="AF2778" s="87"/>
      <c r="AG2778" s="2"/>
      <c r="AH2778" s="2"/>
    </row>
    <row r="2779" spans="2:34">
      <c r="B2779" s="87"/>
      <c r="C2779" s="185"/>
      <c r="D2779" s="87"/>
      <c r="E2779" s="185"/>
      <c r="AC2779" s="87"/>
      <c r="AD2779" s="87"/>
      <c r="AE2779" s="87"/>
      <c r="AF2779" s="87"/>
      <c r="AG2779" s="2"/>
      <c r="AH2779" s="2"/>
    </row>
    <row r="2780" spans="2:34">
      <c r="B2780" s="87"/>
      <c r="C2780" s="185"/>
      <c r="D2780" s="87"/>
      <c r="E2780" s="185"/>
      <c r="AC2780" s="87"/>
      <c r="AD2780" s="87"/>
      <c r="AE2780" s="87"/>
      <c r="AF2780" s="87"/>
      <c r="AG2780" s="2"/>
      <c r="AH2780" s="2"/>
    </row>
    <row r="2781" spans="2:34">
      <c r="B2781" s="87"/>
      <c r="C2781" s="185"/>
      <c r="D2781" s="87"/>
      <c r="E2781" s="185"/>
      <c r="AC2781" s="87"/>
      <c r="AD2781" s="87"/>
      <c r="AE2781" s="87"/>
      <c r="AF2781" s="87"/>
      <c r="AG2781" s="2"/>
      <c r="AH2781" s="2"/>
    </row>
    <row r="2782" spans="2:34">
      <c r="B2782" s="87"/>
      <c r="C2782" s="185"/>
      <c r="D2782" s="87"/>
      <c r="E2782" s="185"/>
      <c r="AC2782" s="87"/>
      <c r="AD2782" s="87"/>
      <c r="AE2782" s="87"/>
      <c r="AF2782" s="87"/>
      <c r="AG2782" s="2"/>
      <c r="AH2782" s="2"/>
    </row>
    <row r="2783" spans="2:34">
      <c r="B2783" s="87"/>
      <c r="C2783" s="185"/>
      <c r="D2783" s="87"/>
      <c r="E2783" s="185"/>
      <c r="AC2783" s="87"/>
      <c r="AD2783" s="87"/>
      <c r="AE2783" s="87"/>
      <c r="AF2783" s="87"/>
      <c r="AG2783" s="2"/>
      <c r="AH2783" s="2"/>
    </row>
    <row r="2784" spans="2:34">
      <c r="B2784" s="87"/>
      <c r="C2784" s="185"/>
      <c r="D2784" s="87"/>
      <c r="E2784" s="185"/>
      <c r="AC2784" s="87"/>
      <c r="AD2784" s="87"/>
      <c r="AE2784" s="87"/>
      <c r="AF2784" s="87"/>
      <c r="AG2784" s="2"/>
      <c r="AH2784" s="2"/>
    </row>
    <row r="2785" spans="2:34">
      <c r="B2785" s="87"/>
      <c r="C2785" s="185"/>
      <c r="D2785" s="87"/>
      <c r="E2785" s="185"/>
      <c r="AC2785" s="87"/>
      <c r="AD2785" s="87"/>
      <c r="AE2785" s="87"/>
      <c r="AF2785" s="87"/>
      <c r="AG2785" s="2"/>
      <c r="AH2785" s="2"/>
    </row>
    <row r="2786" spans="2:34">
      <c r="B2786" s="87"/>
      <c r="C2786" s="185"/>
      <c r="D2786" s="87"/>
      <c r="E2786" s="185"/>
      <c r="AC2786" s="87"/>
      <c r="AD2786" s="87"/>
      <c r="AE2786" s="87"/>
      <c r="AF2786" s="87"/>
      <c r="AG2786" s="2"/>
      <c r="AH2786" s="2"/>
    </row>
    <row r="2787" spans="2:34">
      <c r="B2787" s="87"/>
      <c r="C2787" s="185"/>
      <c r="D2787" s="87"/>
      <c r="E2787" s="185"/>
      <c r="AC2787" s="87"/>
      <c r="AD2787" s="87"/>
      <c r="AE2787" s="87"/>
      <c r="AF2787" s="87"/>
      <c r="AG2787" s="2"/>
      <c r="AH2787" s="2"/>
    </row>
    <row r="2788" spans="2:34">
      <c r="B2788" s="87"/>
      <c r="C2788" s="185"/>
      <c r="D2788" s="87"/>
      <c r="E2788" s="185"/>
      <c r="AC2788" s="87"/>
      <c r="AD2788" s="87"/>
      <c r="AE2788" s="87"/>
      <c r="AF2788" s="87"/>
      <c r="AG2788" s="2"/>
      <c r="AH2788" s="2"/>
    </row>
    <row r="2789" spans="2:34">
      <c r="B2789" s="87"/>
      <c r="C2789" s="185"/>
      <c r="D2789" s="87"/>
      <c r="E2789" s="185"/>
      <c r="AC2789" s="87"/>
      <c r="AD2789" s="87"/>
      <c r="AE2789" s="87"/>
      <c r="AF2789" s="87"/>
      <c r="AG2789" s="2"/>
      <c r="AH2789" s="2"/>
    </row>
    <row r="2790" spans="2:34">
      <c r="B2790" s="87"/>
      <c r="C2790" s="185"/>
      <c r="D2790" s="87"/>
      <c r="E2790" s="185"/>
      <c r="AC2790" s="87"/>
      <c r="AD2790" s="87"/>
      <c r="AE2790" s="87"/>
      <c r="AF2790" s="87"/>
      <c r="AG2790" s="2"/>
      <c r="AH2790" s="2"/>
    </row>
    <row r="2791" spans="2:34">
      <c r="B2791" s="87"/>
      <c r="C2791" s="185"/>
      <c r="D2791" s="87"/>
      <c r="E2791" s="185"/>
      <c r="AC2791" s="87"/>
      <c r="AD2791" s="87"/>
      <c r="AE2791" s="87"/>
      <c r="AF2791" s="87"/>
      <c r="AG2791" s="2"/>
      <c r="AH2791" s="2"/>
    </row>
    <row r="2792" spans="2:34">
      <c r="B2792" s="87"/>
      <c r="C2792" s="185"/>
      <c r="D2792" s="87"/>
      <c r="E2792" s="185"/>
      <c r="AC2792" s="87"/>
      <c r="AD2792" s="87"/>
      <c r="AE2792" s="87"/>
      <c r="AF2792" s="87"/>
      <c r="AG2792" s="2"/>
      <c r="AH2792" s="2"/>
    </row>
    <row r="2793" spans="2:34">
      <c r="B2793" s="87"/>
      <c r="C2793" s="185"/>
      <c r="D2793" s="87"/>
      <c r="E2793" s="185"/>
      <c r="AC2793" s="87"/>
      <c r="AD2793" s="87"/>
      <c r="AE2793" s="87"/>
      <c r="AF2793" s="87"/>
      <c r="AG2793" s="2"/>
      <c r="AH2793" s="2"/>
    </row>
    <row r="2794" spans="2:34">
      <c r="B2794" s="87"/>
      <c r="C2794" s="185"/>
      <c r="D2794" s="87"/>
      <c r="E2794" s="185"/>
      <c r="AC2794" s="87"/>
      <c r="AD2794" s="87"/>
      <c r="AE2794" s="87"/>
      <c r="AF2794" s="87"/>
      <c r="AG2794" s="2"/>
      <c r="AH2794" s="2"/>
    </row>
    <row r="2795" spans="2:34">
      <c r="B2795" s="87"/>
      <c r="C2795" s="185"/>
      <c r="D2795" s="87"/>
      <c r="E2795" s="185"/>
      <c r="AC2795" s="87"/>
      <c r="AD2795" s="87"/>
      <c r="AE2795" s="87"/>
      <c r="AF2795" s="87"/>
      <c r="AG2795" s="2"/>
      <c r="AH2795" s="2"/>
    </row>
    <row r="2796" spans="2:34">
      <c r="B2796" s="87"/>
      <c r="C2796" s="185"/>
      <c r="D2796" s="87"/>
      <c r="E2796" s="185"/>
      <c r="AC2796" s="87"/>
      <c r="AD2796" s="87"/>
      <c r="AE2796" s="87"/>
      <c r="AF2796" s="87"/>
      <c r="AG2796" s="2"/>
      <c r="AH2796" s="2"/>
    </row>
    <row r="2797" spans="2:34">
      <c r="B2797" s="87"/>
      <c r="C2797" s="185"/>
      <c r="D2797" s="87"/>
      <c r="E2797" s="185"/>
      <c r="AC2797" s="87"/>
      <c r="AD2797" s="87"/>
      <c r="AE2797" s="87"/>
      <c r="AF2797" s="87"/>
      <c r="AG2797" s="2"/>
      <c r="AH2797" s="2"/>
    </row>
    <row r="2798" spans="2:34">
      <c r="B2798" s="87"/>
      <c r="C2798" s="185"/>
      <c r="D2798" s="87"/>
      <c r="E2798" s="185"/>
      <c r="AC2798" s="87"/>
      <c r="AD2798" s="87"/>
      <c r="AE2798" s="87"/>
      <c r="AF2798" s="87"/>
      <c r="AG2798" s="2"/>
      <c r="AH2798" s="2"/>
    </row>
    <row r="2799" spans="2:34">
      <c r="B2799" s="87"/>
      <c r="C2799" s="185"/>
      <c r="D2799" s="87"/>
      <c r="E2799" s="185"/>
      <c r="AC2799" s="87"/>
      <c r="AD2799" s="87"/>
      <c r="AE2799" s="87"/>
      <c r="AF2799" s="87"/>
      <c r="AG2799" s="2"/>
      <c r="AH2799" s="2"/>
    </row>
    <row r="2800" spans="2:34">
      <c r="B2800" s="87"/>
      <c r="C2800" s="185"/>
      <c r="D2800" s="87"/>
      <c r="E2800" s="185"/>
      <c r="AC2800" s="87"/>
      <c r="AD2800" s="87"/>
      <c r="AE2800" s="87"/>
      <c r="AF2800" s="87"/>
      <c r="AG2800" s="2"/>
      <c r="AH2800" s="2"/>
    </row>
    <row r="2801" spans="2:34">
      <c r="B2801" s="87"/>
      <c r="C2801" s="185"/>
      <c r="D2801" s="87"/>
      <c r="E2801" s="185"/>
      <c r="AC2801" s="87"/>
      <c r="AD2801" s="87"/>
      <c r="AE2801" s="87"/>
      <c r="AF2801" s="87"/>
      <c r="AG2801" s="2"/>
      <c r="AH2801" s="2"/>
    </row>
    <row r="2802" spans="2:34">
      <c r="B2802" s="87"/>
      <c r="C2802" s="185"/>
      <c r="D2802" s="87"/>
      <c r="E2802" s="185"/>
      <c r="AC2802" s="87"/>
      <c r="AD2802" s="87"/>
      <c r="AE2802" s="87"/>
      <c r="AF2802" s="87"/>
      <c r="AG2802" s="2"/>
      <c r="AH2802" s="2"/>
    </row>
    <row r="2803" spans="2:34">
      <c r="B2803" s="87"/>
      <c r="C2803" s="185"/>
      <c r="D2803" s="87"/>
      <c r="E2803" s="185"/>
      <c r="AC2803" s="87"/>
      <c r="AD2803" s="87"/>
      <c r="AE2803" s="87"/>
      <c r="AF2803" s="87"/>
      <c r="AG2803" s="2"/>
      <c r="AH2803" s="2"/>
    </row>
    <row r="2804" spans="2:34">
      <c r="B2804" s="87"/>
      <c r="C2804" s="185"/>
      <c r="D2804" s="87"/>
      <c r="E2804" s="185"/>
      <c r="AC2804" s="87"/>
      <c r="AD2804" s="87"/>
      <c r="AE2804" s="87"/>
      <c r="AF2804" s="87"/>
      <c r="AG2804" s="2"/>
      <c r="AH2804" s="2"/>
    </row>
    <row r="2805" spans="2:34">
      <c r="B2805" s="87"/>
      <c r="C2805" s="185"/>
      <c r="D2805" s="87"/>
      <c r="E2805" s="185"/>
      <c r="AC2805" s="87"/>
      <c r="AD2805" s="87"/>
      <c r="AE2805" s="87"/>
      <c r="AF2805" s="87"/>
      <c r="AG2805" s="2"/>
      <c r="AH2805" s="2"/>
    </row>
    <row r="2806" spans="2:34">
      <c r="B2806" s="87"/>
      <c r="C2806" s="185"/>
      <c r="D2806" s="87"/>
      <c r="E2806" s="185"/>
      <c r="AC2806" s="87"/>
      <c r="AD2806" s="87"/>
      <c r="AE2806" s="87"/>
      <c r="AF2806" s="87"/>
      <c r="AG2806" s="2"/>
      <c r="AH2806" s="2"/>
    </row>
    <row r="2807" spans="2:34">
      <c r="B2807" s="87"/>
      <c r="C2807" s="185"/>
      <c r="D2807" s="87"/>
      <c r="E2807" s="185"/>
      <c r="AC2807" s="87"/>
      <c r="AD2807" s="87"/>
      <c r="AE2807" s="87"/>
      <c r="AF2807" s="87"/>
      <c r="AG2807" s="2"/>
      <c r="AH2807" s="2"/>
    </row>
    <row r="2808" spans="2:34">
      <c r="B2808" s="87"/>
      <c r="C2808" s="185"/>
      <c r="D2808" s="87"/>
      <c r="E2808" s="185"/>
      <c r="AC2808" s="87"/>
      <c r="AD2808" s="87"/>
      <c r="AE2808" s="87"/>
      <c r="AF2808" s="87"/>
      <c r="AG2808" s="2"/>
      <c r="AH2808" s="2"/>
    </row>
    <row r="2809" spans="2:34">
      <c r="B2809" s="87"/>
      <c r="C2809" s="185"/>
      <c r="D2809" s="87"/>
      <c r="E2809" s="185"/>
      <c r="AC2809" s="87"/>
      <c r="AD2809" s="87"/>
      <c r="AE2809" s="87"/>
      <c r="AF2809" s="87"/>
      <c r="AG2809" s="2"/>
      <c r="AH2809" s="2"/>
    </row>
    <row r="2810" spans="2:34">
      <c r="B2810" s="87"/>
      <c r="C2810" s="185"/>
      <c r="D2810" s="87"/>
      <c r="E2810" s="185"/>
      <c r="AC2810" s="87"/>
      <c r="AD2810" s="87"/>
      <c r="AE2810" s="87"/>
      <c r="AF2810" s="87"/>
      <c r="AG2810" s="2"/>
      <c r="AH2810" s="2"/>
    </row>
    <row r="2811" spans="2:34">
      <c r="B2811" s="87"/>
      <c r="C2811" s="185"/>
      <c r="D2811" s="87"/>
      <c r="E2811" s="185"/>
      <c r="AC2811" s="87"/>
      <c r="AD2811" s="87"/>
      <c r="AE2811" s="87"/>
      <c r="AF2811" s="87"/>
      <c r="AG2811" s="2"/>
      <c r="AH2811" s="2"/>
    </row>
    <row r="2812" spans="2:34">
      <c r="B2812" s="87"/>
      <c r="C2812" s="185"/>
      <c r="D2812" s="87"/>
      <c r="E2812" s="185"/>
      <c r="AC2812" s="87"/>
      <c r="AD2812" s="87"/>
      <c r="AE2812" s="87"/>
      <c r="AF2812" s="87"/>
      <c r="AG2812" s="2"/>
      <c r="AH2812" s="2"/>
    </row>
    <row r="2813" spans="2:34">
      <c r="B2813" s="87"/>
      <c r="C2813" s="185"/>
      <c r="D2813" s="87"/>
      <c r="E2813" s="185"/>
      <c r="AC2813" s="87"/>
      <c r="AD2813" s="87"/>
      <c r="AE2813" s="87"/>
      <c r="AF2813" s="87"/>
      <c r="AG2813" s="2"/>
      <c r="AH2813" s="2"/>
    </row>
    <row r="2814" spans="2:34">
      <c r="B2814" s="87"/>
      <c r="C2814" s="185"/>
      <c r="D2814" s="87"/>
      <c r="E2814" s="185"/>
      <c r="AC2814" s="87"/>
      <c r="AD2814" s="87"/>
      <c r="AE2814" s="87"/>
      <c r="AF2814" s="87"/>
      <c r="AG2814" s="2"/>
      <c r="AH2814" s="2"/>
    </row>
    <row r="2815" spans="2:34">
      <c r="B2815" s="87"/>
      <c r="C2815" s="185"/>
      <c r="D2815" s="87"/>
      <c r="E2815" s="185"/>
      <c r="AC2815" s="87"/>
      <c r="AD2815" s="87"/>
      <c r="AE2815" s="87"/>
      <c r="AF2815" s="87"/>
      <c r="AG2815" s="2"/>
      <c r="AH2815" s="2"/>
    </row>
    <row r="2816" spans="2:34">
      <c r="B2816" s="87"/>
      <c r="C2816" s="185"/>
      <c r="D2816" s="87"/>
      <c r="E2816" s="185"/>
      <c r="AC2816" s="87"/>
      <c r="AD2816" s="87"/>
      <c r="AE2816" s="87"/>
      <c r="AF2816" s="87"/>
      <c r="AG2816" s="2"/>
      <c r="AH2816" s="2"/>
    </row>
    <row r="2817" spans="2:34">
      <c r="B2817" s="87"/>
      <c r="C2817" s="185"/>
      <c r="D2817" s="87"/>
      <c r="E2817" s="185"/>
      <c r="AC2817" s="87"/>
      <c r="AD2817" s="87"/>
      <c r="AE2817" s="87"/>
      <c r="AF2817" s="87"/>
      <c r="AG2817" s="2"/>
      <c r="AH2817" s="2"/>
    </row>
    <row r="2818" spans="2:34">
      <c r="B2818" s="87"/>
      <c r="C2818" s="185"/>
      <c r="D2818" s="87"/>
      <c r="E2818" s="185"/>
      <c r="AC2818" s="87"/>
      <c r="AD2818" s="87"/>
      <c r="AE2818" s="87"/>
      <c r="AF2818" s="87"/>
      <c r="AG2818" s="2"/>
      <c r="AH2818" s="2"/>
    </row>
    <row r="2819" spans="2:34">
      <c r="B2819" s="87"/>
      <c r="C2819" s="185"/>
      <c r="D2819" s="87"/>
      <c r="E2819" s="185"/>
      <c r="AC2819" s="87"/>
      <c r="AD2819" s="87"/>
      <c r="AE2819" s="87"/>
      <c r="AF2819" s="87"/>
      <c r="AG2819" s="2"/>
      <c r="AH2819" s="2"/>
    </row>
    <row r="2820" spans="2:34">
      <c r="B2820" s="87"/>
      <c r="C2820" s="185"/>
      <c r="D2820" s="87"/>
      <c r="E2820" s="185"/>
      <c r="AC2820" s="87"/>
      <c r="AD2820" s="87"/>
      <c r="AE2820" s="87"/>
      <c r="AF2820" s="87"/>
      <c r="AG2820" s="2"/>
      <c r="AH2820" s="2"/>
    </row>
    <row r="2821" spans="2:34">
      <c r="B2821" s="87"/>
      <c r="C2821" s="185"/>
      <c r="D2821" s="87"/>
      <c r="E2821" s="185"/>
      <c r="AC2821" s="87"/>
      <c r="AD2821" s="87"/>
      <c r="AE2821" s="87"/>
      <c r="AF2821" s="87"/>
      <c r="AG2821" s="2"/>
      <c r="AH2821" s="2"/>
    </row>
    <row r="2822" spans="2:34">
      <c r="B2822" s="87"/>
      <c r="C2822" s="185"/>
      <c r="D2822" s="87"/>
      <c r="E2822" s="185"/>
      <c r="AC2822" s="87"/>
      <c r="AD2822" s="87"/>
      <c r="AE2822" s="87"/>
      <c r="AF2822" s="87"/>
      <c r="AG2822" s="2"/>
      <c r="AH2822" s="2"/>
    </row>
    <row r="2823" spans="2:34">
      <c r="B2823" s="87"/>
      <c r="C2823" s="185"/>
      <c r="D2823" s="87"/>
      <c r="E2823" s="185"/>
      <c r="AC2823" s="87"/>
      <c r="AD2823" s="87"/>
      <c r="AE2823" s="87"/>
      <c r="AF2823" s="87"/>
      <c r="AG2823" s="2"/>
      <c r="AH2823" s="2"/>
    </row>
    <row r="2824" spans="2:34">
      <c r="B2824" s="87"/>
      <c r="C2824" s="185"/>
      <c r="D2824" s="87"/>
      <c r="E2824" s="185"/>
      <c r="AC2824" s="87"/>
      <c r="AD2824" s="87"/>
      <c r="AE2824" s="87"/>
      <c r="AF2824" s="87"/>
      <c r="AG2824" s="2"/>
      <c r="AH2824" s="2"/>
    </row>
    <row r="2825" spans="2:34">
      <c r="B2825" s="87"/>
      <c r="C2825" s="185"/>
      <c r="D2825" s="87"/>
      <c r="E2825" s="185"/>
      <c r="AC2825" s="87"/>
      <c r="AD2825" s="87"/>
      <c r="AE2825" s="87"/>
      <c r="AF2825" s="87"/>
      <c r="AG2825" s="2"/>
      <c r="AH2825" s="2"/>
    </row>
    <row r="2826" spans="2:34">
      <c r="B2826" s="87"/>
      <c r="C2826" s="185"/>
      <c r="D2826" s="87"/>
      <c r="E2826" s="185"/>
      <c r="AC2826" s="87"/>
      <c r="AD2826" s="87"/>
      <c r="AE2826" s="87"/>
      <c r="AF2826" s="87"/>
      <c r="AG2826" s="2"/>
      <c r="AH2826" s="2"/>
    </row>
    <row r="2827" spans="2:34">
      <c r="B2827" s="87"/>
      <c r="C2827" s="185"/>
      <c r="D2827" s="87"/>
      <c r="E2827" s="185"/>
      <c r="AC2827" s="87"/>
      <c r="AD2827" s="87"/>
      <c r="AE2827" s="87"/>
      <c r="AF2827" s="87"/>
      <c r="AG2827" s="2"/>
      <c r="AH2827" s="2"/>
    </row>
    <row r="2828" spans="2:34">
      <c r="B2828" s="87"/>
      <c r="C2828" s="185"/>
      <c r="D2828" s="87"/>
      <c r="E2828" s="185"/>
      <c r="AC2828" s="87"/>
      <c r="AD2828" s="87"/>
      <c r="AE2828" s="87"/>
      <c r="AF2828" s="87"/>
      <c r="AG2828" s="2"/>
      <c r="AH2828" s="2"/>
    </row>
    <row r="2829" spans="2:34">
      <c r="B2829" s="87"/>
      <c r="C2829" s="185"/>
      <c r="D2829" s="87"/>
      <c r="E2829" s="185"/>
      <c r="AC2829" s="87"/>
      <c r="AD2829" s="87"/>
      <c r="AE2829" s="87"/>
      <c r="AF2829" s="87"/>
      <c r="AG2829" s="2"/>
      <c r="AH2829" s="2"/>
    </row>
    <row r="2830" spans="2:34">
      <c r="B2830" s="87"/>
      <c r="C2830" s="185"/>
      <c r="D2830" s="87"/>
      <c r="E2830" s="185"/>
      <c r="AC2830" s="87"/>
      <c r="AD2830" s="87"/>
      <c r="AE2830" s="87"/>
      <c r="AF2830" s="87"/>
      <c r="AG2830" s="2"/>
      <c r="AH2830" s="2"/>
    </row>
    <row r="2831" spans="2:34">
      <c r="B2831" s="87"/>
      <c r="C2831" s="185"/>
      <c r="D2831" s="87"/>
      <c r="E2831" s="185"/>
      <c r="AC2831" s="87"/>
      <c r="AD2831" s="87"/>
      <c r="AE2831" s="87"/>
      <c r="AF2831" s="87"/>
      <c r="AG2831" s="2"/>
      <c r="AH2831" s="2"/>
    </row>
    <row r="2832" spans="2:34">
      <c r="B2832" s="87"/>
      <c r="C2832" s="185"/>
      <c r="D2832" s="87"/>
      <c r="E2832" s="185"/>
      <c r="AC2832" s="87"/>
      <c r="AD2832" s="87"/>
      <c r="AE2832" s="87"/>
      <c r="AF2832" s="87"/>
      <c r="AG2832" s="2"/>
      <c r="AH2832" s="2"/>
    </row>
    <row r="2833" spans="2:34">
      <c r="B2833" s="87"/>
      <c r="C2833" s="185"/>
      <c r="D2833" s="87"/>
      <c r="E2833" s="185"/>
      <c r="AC2833" s="87"/>
      <c r="AD2833" s="87"/>
      <c r="AE2833" s="87"/>
      <c r="AF2833" s="87"/>
      <c r="AG2833" s="2"/>
      <c r="AH2833" s="2"/>
    </row>
    <row r="2834" spans="2:34">
      <c r="B2834" s="87"/>
      <c r="C2834" s="185"/>
      <c r="D2834" s="87"/>
      <c r="E2834" s="185"/>
      <c r="AC2834" s="87"/>
      <c r="AD2834" s="87"/>
      <c r="AE2834" s="87"/>
      <c r="AF2834" s="87"/>
      <c r="AG2834" s="2"/>
      <c r="AH2834" s="2"/>
    </row>
    <row r="2835" spans="2:34">
      <c r="B2835" s="87"/>
      <c r="C2835" s="185"/>
      <c r="D2835" s="87"/>
      <c r="E2835" s="185"/>
      <c r="AC2835" s="87"/>
      <c r="AD2835" s="87"/>
      <c r="AE2835" s="87"/>
      <c r="AF2835" s="87"/>
      <c r="AG2835" s="2"/>
      <c r="AH2835" s="2"/>
    </row>
    <row r="2836" spans="2:34">
      <c r="B2836" s="87"/>
      <c r="C2836" s="185"/>
      <c r="D2836" s="87"/>
      <c r="E2836" s="185"/>
      <c r="AC2836" s="87"/>
      <c r="AD2836" s="87"/>
      <c r="AE2836" s="87"/>
      <c r="AF2836" s="87"/>
      <c r="AG2836" s="2"/>
      <c r="AH2836" s="2"/>
    </row>
    <row r="2837" spans="2:34">
      <c r="B2837" s="87"/>
      <c r="C2837" s="185"/>
      <c r="D2837" s="87"/>
      <c r="E2837" s="185"/>
      <c r="AC2837" s="87"/>
      <c r="AD2837" s="87"/>
      <c r="AE2837" s="87"/>
      <c r="AF2837" s="87"/>
      <c r="AG2837" s="2"/>
      <c r="AH2837" s="2"/>
    </row>
    <row r="2838" spans="2:34">
      <c r="B2838" s="87"/>
      <c r="C2838" s="185"/>
      <c r="D2838" s="87"/>
      <c r="E2838" s="185"/>
      <c r="AC2838" s="87"/>
      <c r="AD2838" s="87"/>
      <c r="AE2838" s="87"/>
      <c r="AF2838" s="87"/>
      <c r="AG2838" s="2"/>
      <c r="AH2838" s="2"/>
    </row>
    <row r="2839" spans="2:34">
      <c r="B2839" s="87"/>
      <c r="C2839" s="185"/>
      <c r="D2839" s="87"/>
      <c r="E2839" s="185"/>
      <c r="AC2839" s="87"/>
      <c r="AD2839" s="87"/>
      <c r="AE2839" s="87"/>
      <c r="AF2839" s="87"/>
      <c r="AG2839" s="2"/>
      <c r="AH2839" s="2"/>
    </row>
    <row r="2840" spans="2:34">
      <c r="B2840" s="87"/>
      <c r="C2840" s="185"/>
      <c r="D2840" s="87"/>
      <c r="E2840" s="185"/>
      <c r="AC2840" s="87"/>
      <c r="AD2840" s="87"/>
      <c r="AE2840" s="87"/>
      <c r="AF2840" s="87"/>
      <c r="AG2840" s="2"/>
      <c r="AH2840" s="2"/>
    </row>
    <row r="2841" spans="2:34">
      <c r="B2841" s="87"/>
      <c r="C2841" s="185"/>
      <c r="D2841" s="87"/>
      <c r="E2841" s="185"/>
      <c r="AC2841" s="87"/>
      <c r="AD2841" s="87"/>
      <c r="AE2841" s="87"/>
      <c r="AF2841" s="87"/>
      <c r="AG2841" s="2"/>
      <c r="AH2841" s="2"/>
    </row>
    <row r="2842" spans="2:34">
      <c r="B2842" s="87"/>
      <c r="C2842" s="185"/>
      <c r="D2842" s="87"/>
      <c r="E2842" s="185"/>
      <c r="AC2842" s="87"/>
      <c r="AD2842" s="87"/>
      <c r="AE2842" s="87"/>
      <c r="AF2842" s="87"/>
      <c r="AG2842" s="2"/>
      <c r="AH2842" s="2"/>
    </row>
    <row r="2843" spans="2:34">
      <c r="B2843" s="87"/>
      <c r="C2843" s="185"/>
      <c r="D2843" s="87"/>
      <c r="E2843" s="185"/>
      <c r="AC2843" s="87"/>
      <c r="AD2843" s="87"/>
      <c r="AE2843" s="87"/>
      <c r="AF2843" s="87"/>
      <c r="AG2843" s="2"/>
      <c r="AH2843" s="2"/>
    </row>
    <row r="2844" spans="2:34">
      <c r="B2844" s="87"/>
      <c r="C2844" s="185"/>
      <c r="D2844" s="87"/>
      <c r="E2844" s="185"/>
      <c r="AC2844" s="87"/>
      <c r="AD2844" s="87"/>
      <c r="AE2844" s="87"/>
      <c r="AF2844" s="87"/>
      <c r="AG2844" s="2"/>
      <c r="AH2844" s="2"/>
    </row>
    <row r="2845" spans="2:34">
      <c r="B2845" s="87"/>
      <c r="C2845" s="185"/>
      <c r="D2845" s="87"/>
      <c r="E2845" s="185"/>
      <c r="AC2845" s="87"/>
      <c r="AD2845" s="87"/>
      <c r="AE2845" s="87"/>
      <c r="AF2845" s="87"/>
      <c r="AG2845" s="2"/>
      <c r="AH2845" s="2"/>
    </row>
    <row r="2846" spans="2:34">
      <c r="B2846" s="87"/>
      <c r="C2846" s="185"/>
      <c r="D2846" s="87"/>
      <c r="E2846" s="185"/>
      <c r="AC2846" s="87"/>
      <c r="AD2846" s="87"/>
      <c r="AE2846" s="87"/>
      <c r="AF2846" s="87"/>
      <c r="AG2846" s="2"/>
      <c r="AH2846" s="2"/>
    </row>
    <row r="2847" spans="2:34">
      <c r="B2847" s="87"/>
      <c r="C2847" s="185"/>
      <c r="D2847" s="87"/>
      <c r="E2847" s="185"/>
      <c r="AC2847" s="87"/>
      <c r="AD2847" s="87"/>
      <c r="AE2847" s="87"/>
      <c r="AF2847" s="87"/>
      <c r="AG2847" s="2"/>
      <c r="AH2847" s="2"/>
    </row>
    <row r="2848" spans="2:34">
      <c r="B2848" s="87"/>
      <c r="C2848" s="185"/>
      <c r="D2848" s="87"/>
      <c r="E2848" s="185"/>
      <c r="AC2848" s="87"/>
      <c r="AD2848" s="87"/>
      <c r="AE2848" s="87"/>
      <c r="AF2848" s="87"/>
      <c r="AG2848" s="2"/>
      <c r="AH2848" s="2"/>
    </row>
    <row r="2849" spans="2:34">
      <c r="B2849" s="87"/>
      <c r="C2849" s="185"/>
      <c r="D2849" s="87"/>
      <c r="E2849" s="185"/>
      <c r="AC2849" s="87"/>
      <c r="AD2849" s="87"/>
      <c r="AE2849" s="87"/>
      <c r="AF2849" s="87"/>
      <c r="AG2849" s="2"/>
      <c r="AH2849" s="2"/>
    </row>
    <row r="2850" spans="2:34">
      <c r="B2850" s="87"/>
      <c r="C2850" s="185"/>
      <c r="D2850" s="87"/>
      <c r="E2850" s="185"/>
      <c r="AC2850" s="87"/>
      <c r="AD2850" s="87"/>
      <c r="AE2850" s="87"/>
      <c r="AF2850" s="87"/>
      <c r="AG2850" s="2"/>
      <c r="AH2850" s="2"/>
    </row>
    <row r="2851" spans="2:34">
      <c r="B2851" s="87"/>
      <c r="C2851" s="185"/>
      <c r="D2851" s="87"/>
      <c r="E2851" s="185"/>
      <c r="AC2851" s="87"/>
      <c r="AD2851" s="87"/>
      <c r="AE2851" s="87"/>
      <c r="AF2851" s="87"/>
      <c r="AG2851" s="2"/>
      <c r="AH2851" s="2"/>
    </row>
    <row r="2852" spans="2:34">
      <c r="B2852" s="87"/>
      <c r="C2852" s="185"/>
      <c r="D2852" s="87"/>
      <c r="E2852" s="185"/>
      <c r="AC2852" s="87"/>
      <c r="AD2852" s="87"/>
      <c r="AE2852" s="87"/>
      <c r="AF2852" s="87"/>
      <c r="AG2852" s="2"/>
      <c r="AH2852" s="2"/>
    </row>
    <row r="2853" spans="2:34">
      <c r="B2853" s="87"/>
      <c r="C2853" s="185"/>
      <c r="D2853" s="87"/>
      <c r="E2853" s="185"/>
      <c r="AC2853" s="87"/>
      <c r="AD2853" s="87"/>
      <c r="AE2853" s="87"/>
      <c r="AF2853" s="87"/>
      <c r="AG2853" s="2"/>
      <c r="AH2853" s="2"/>
    </row>
    <row r="2854" spans="2:34">
      <c r="B2854" s="87"/>
      <c r="C2854" s="185"/>
      <c r="D2854" s="87"/>
      <c r="E2854" s="185"/>
      <c r="AC2854" s="87"/>
      <c r="AD2854" s="87"/>
      <c r="AE2854" s="87"/>
      <c r="AF2854" s="87"/>
      <c r="AG2854" s="2"/>
      <c r="AH2854" s="2"/>
    </row>
    <row r="2855" spans="2:34">
      <c r="B2855" s="87"/>
      <c r="C2855" s="185"/>
      <c r="D2855" s="87"/>
      <c r="E2855" s="185"/>
      <c r="AC2855" s="87"/>
      <c r="AD2855" s="87"/>
      <c r="AE2855" s="87"/>
      <c r="AF2855" s="87"/>
      <c r="AG2855" s="2"/>
      <c r="AH2855" s="2"/>
    </row>
    <row r="2856" spans="2:34">
      <c r="B2856" s="87"/>
      <c r="C2856" s="185"/>
      <c r="D2856" s="87"/>
      <c r="E2856" s="185"/>
      <c r="AC2856" s="87"/>
      <c r="AD2856" s="87"/>
      <c r="AE2856" s="87"/>
      <c r="AF2856" s="87"/>
      <c r="AG2856" s="2"/>
      <c r="AH2856" s="2"/>
    </row>
    <row r="2857" spans="2:34">
      <c r="B2857" s="87"/>
      <c r="C2857" s="185"/>
      <c r="D2857" s="87"/>
      <c r="E2857" s="185"/>
      <c r="AC2857" s="87"/>
      <c r="AD2857" s="87"/>
      <c r="AE2857" s="87"/>
      <c r="AF2857" s="87"/>
      <c r="AG2857" s="2"/>
      <c r="AH2857" s="2"/>
    </row>
    <row r="2858" spans="2:34">
      <c r="B2858" s="87"/>
      <c r="C2858" s="185"/>
      <c r="D2858" s="87"/>
      <c r="E2858" s="185"/>
      <c r="AC2858" s="87"/>
      <c r="AD2858" s="87"/>
      <c r="AE2858" s="87"/>
      <c r="AF2858" s="87"/>
      <c r="AG2858" s="2"/>
      <c r="AH2858" s="2"/>
    </row>
    <row r="2859" spans="2:34">
      <c r="B2859" s="87"/>
      <c r="C2859" s="185"/>
      <c r="D2859" s="87"/>
      <c r="E2859" s="185"/>
      <c r="AC2859" s="87"/>
      <c r="AD2859" s="87"/>
      <c r="AE2859" s="87"/>
      <c r="AF2859" s="87"/>
      <c r="AG2859" s="2"/>
      <c r="AH2859" s="2"/>
    </row>
    <row r="2860" spans="2:34">
      <c r="B2860" s="87"/>
      <c r="C2860" s="185"/>
      <c r="D2860" s="87"/>
      <c r="E2860" s="185"/>
      <c r="AC2860" s="87"/>
      <c r="AD2860" s="87"/>
      <c r="AE2860" s="87"/>
      <c r="AF2860" s="87"/>
      <c r="AG2860" s="2"/>
      <c r="AH2860" s="2"/>
    </row>
    <row r="2861" spans="2:34">
      <c r="B2861" s="87"/>
      <c r="C2861" s="185"/>
      <c r="D2861" s="87"/>
      <c r="E2861" s="185"/>
      <c r="AC2861" s="87"/>
      <c r="AD2861" s="87"/>
      <c r="AE2861" s="87"/>
      <c r="AF2861" s="87"/>
      <c r="AG2861" s="2"/>
      <c r="AH2861" s="2"/>
    </row>
    <row r="2862" spans="2:34">
      <c r="B2862" s="87"/>
      <c r="C2862" s="185"/>
      <c r="D2862" s="87"/>
      <c r="E2862" s="185"/>
      <c r="AC2862" s="87"/>
      <c r="AD2862" s="87"/>
      <c r="AE2862" s="87"/>
      <c r="AF2862" s="87"/>
      <c r="AG2862" s="2"/>
      <c r="AH2862" s="2"/>
    </row>
    <row r="2863" spans="2:34">
      <c r="B2863" s="87"/>
      <c r="C2863" s="185"/>
      <c r="D2863" s="87"/>
      <c r="E2863" s="185"/>
      <c r="AC2863" s="87"/>
      <c r="AD2863" s="87"/>
      <c r="AE2863" s="87"/>
      <c r="AF2863" s="87"/>
      <c r="AG2863" s="2"/>
      <c r="AH2863" s="2"/>
    </row>
    <row r="2864" spans="2:34">
      <c r="B2864" s="87"/>
      <c r="C2864" s="185"/>
      <c r="D2864" s="87"/>
      <c r="E2864" s="185"/>
      <c r="AC2864" s="87"/>
      <c r="AD2864" s="87"/>
      <c r="AE2864" s="87"/>
      <c r="AF2864" s="87"/>
      <c r="AG2864" s="2"/>
      <c r="AH2864" s="2"/>
    </row>
    <row r="2865" spans="2:34">
      <c r="B2865" s="87"/>
      <c r="C2865" s="185"/>
      <c r="D2865" s="87"/>
      <c r="E2865" s="185"/>
      <c r="AC2865" s="87"/>
      <c r="AD2865" s="87"/>
      <c r="AE2865" s="87"/>
      <c r="AF2865" s="87"/>
      <c r="AG2865" s="2"/>
      <c r="AH2865" s="2"/>
    </row>
    <row r="2866" spans="2:34">
      <c r="B2866" s="87"/>
      <c r="C2866" s="185"/>
      <c r="D2866" s="87"/>
      <c r="E2866" s="185"/>
      <c r="AC2866" s="87"/>
      <c r="AD2866" s="87"/>
      <c r="AE2866" s="87"/>
      <c r="AF2866" s="87"/>
      <c r="AG2866" s="2"/>
      <c r="AH2866" s="2"/>
    </row>
    <row r="2867" spans="2:34">
      <c r="B2867" s="87"/>
      <c r="C2867" s="185"/>
      <c r="D2867" s="87"/>
      <c r="E2867" s="185"/>
      <c r="AC2867" s="87"/>
      <c r="AD2867" s="87"/>
      <c r="AE2867" s="87"/>
      <c r="AF2867" s="87"/>
      <c r="AG2867" s="2"/>
      <c r="AH2867" s="2"/>
    </row>
    <row r="2868" spans="2:34">
      <c r="B2868" s="87"/>
      <c r="C2868" s="185"/>
      <c r="D2868" s="87"/>
      <c r="E2868" s="185"/>
      <c r="AC2868" s="87"/>
      <c r="AD2868" s="87"/>
      <c r="AE2868" s="87"/>
      <c r="AF2868" s="87"/>
      <c r="AG2868" s="2"/>
      <c r="AH2868" s="2"/>
    </row>
    <row r="2869" spans="2:34">
      <c r="B2869" s="87"/>
      <c r="C2869" s="185"/>
      <c r="D2869" s="87"/>
      <c r="E2869" s="185"/>
      <c r="AC2869" s="87"/>
      <c r="AD2869" s="87"/>
      <c r="AE2869" s="87"/>
      <c r="AF2869" s="87"/>
      <c r="AG2869" s="2"/>
      <c r="AH2869" s="2"/>
    </row>
    <row r="2870" spans="2:34">
      <c r="B2870" s="87"/>
      <c r="C2870" s="185"/>
      <c r="D2870" s="87"/>
      <c r="E2870" s="185"/>
      <c r="AC2870" s="87"/>
      <c r="AD2870" s="87"/>
      <c r="AE2870" s="87"/>
      <c r="AF2870" s="87"/>
      <c r="AG2870" s="2"/>
      <c r="AH2870" s="2"/>
    </row>
    <row r="2871" spans="2:34">
      <c r="B2871" s="87"/>
      <c r="C2871" s="185"/>
      <c r="D2871" s="87"/>
      <c r="E2871" s="185"/>
      <c r="AC2871" s="87"/>
      <c r="AD2871" s="87"/>
      <c r="AE2871" s="87"/>
      <c r="AF2871" s="87"/>
      <c r="AG2871" s="2"/>
      <c r="AH2871" s="2"/>
    </row>
    <row r="2872" spans="2:34">
      <c r="B2872" s="87"/>
      <c r="C2872" s="185"/>
      <c r="D2872" s="87"/>
      <c r="E2872" s="185"/>
      <c r="AC2872" s="87"/>
      <c r="AD2872" s="87"/>
      <c r="AE2872" s="87"/>
      <c r="AF2872" s="87"/>
      <c r="AG2872" s="2"/>
      <c r="AH2872" s="2"/>
    </row>
    <row r="2873" spans="2:34">
      <c r="B2873" s="87"/>
      <c r="C2873" s="185"/>
      <c r="D2873" s="87"/>
      <c r="E2873" s="185"/>
      <c r="AC2873" s="87"/>
      <c r="AD2873" s="87"/>
      <c r="AE2873" s="87"/>
      <c r="AF2873" s="87"/>
      <c r="AG2873" s="2"/>
      <c r="AH2873" s="2"/>
    </row>
    <row r="2874" spans="2:34">
      <c r="B2874" s="87"/>
      <c r="C2874" s="185"/>
      <c r="D2874" s="87"/>
      <c r="E2874" s="185"/>
      <c r="AC2874" s="87"/>
      <c r="AD2874" s="87"/>
      <c r="AE2874" s="87"/>
      <c r="AF2874" s="87"/>
      <c r="AG2874" s="2"/>
      <c r="AH2874" s="2"/>
    </row>
    <row r="2875" spans="2:34">
      <c r="B2875" s="87"/>
      <c r="C2875" s="185"/>
      <c r="D2875" s="87"/>
      <c r="E2875" s="185"/>
      <c r="AC2875" s="87"/>
      <c r="AD2875" s="87"/>
      <c r="AE2875" s="87"/>
      <c r="AF2875" s="87"/>
      <c r="AG2875" s="2"/>
      <c r="AH2875" s="2"/>
    </row>
    <row r="2876" spans="2:34">
      <c r="B2876" s="87"/>
      <c r="C2876" s="185"/>
      <c r="D2876" s="87"/>
      <c r="E2876" s="185"/>
      <c r="AC2876" s="87"/>
      <c r="AD2876" s="87"/>
      <c r="AE2876" s="87"/>
      <c r="AF2876" s="87"/>
      <c r="AG2876" s="2"/>
      <c r="AH2876" s="2"/>
    </row>
    <row r="2877" spans="2:34">
      <c r="B2877" s="87"/>
      <c r="C2877" s="185"/>
      <c r="D2877" s="87"/>
      <c r="E2877" s="185"/>
      <c r="AC2877" s="87"/>
      <c r="AD2877" s="87"/>
      <c r="AE2877" s="87"/>
      <c r="AF2877" s="87"/>
      <c r="AG2877" s="2"/>
      <c r="AH2877" s="2"/>
    </row>
    <row r="2878" spans="2:34">
      <c r="B2878" s="87"/>
      <c r="C2878" s="185"/>
      <c r="D2878" s="87"/>
      <c r="E2878" s="185"/>
      <c r="AC2878" s="87"/>
      <c r="AD2878" s="87"/>
      <c r="AE2878" s="87"/>
      <c r="AF2878" s="87"/>
      <c r="AG2878" s="2"/>
      <c r="AH2878" s="2"/>
    </row>
    <row r="2879" spans="2:34">
      <c r="B2879" s="87"/>
      <c r="C2879" s="185"/>
      <c r="D2879" s="87"/>
      <c r="E2879" s="185"/>
      <c r="AC2879" s="87"/>
      <c r="AD2879" s="87"/>
      <c r="AE2879" s="87"/>
      <c r="AF2879" s="87"/>
      <c r="AG2879" s="2"/>
      <c r="AH2879" s="2"/>
    </row>
    <row r="2880" spans="2:34">
      <c r="B2880" s="87"/>
      <c r="C2880" s="185"/>
      <c r="D2880" s="87"/>
      <c r="E2880" s="185"/>
      <c r="AC2880" s="87"/>
      <c r="AD2880" s="87"/>
      <c r="AE2880" s="87"/>
      <c r="AF2880" s="87"/>
      <c r="AG2880" s="2"/>
      <c r="AH2880" s="2"/>
    </row>
    <row r="2881" spans="2:34">
      <c r="B2881" s="87"/>
      <c r="C2881" s="185"/>
      <c r="D2881" s="87"/>
      <c r="E2881" s="185"/>
      <c r="AC2881" s="87"/>
      <c r="AD2881" s="87"/>
      <c r="AE2881" s="87"/>
      <c r="AF2881" s="87"/>
      <c r="AG2881" s="2"/>
      <c r="AH2881" s="2"/>
    </row>
    <row r="2882" spans="2:34">
      <c r="B2882" s="87"/>
      <c r="C2882" s="185"/>
      <c r="D2882" s="87"/>
      <c r="E2882" s="185"/>
      <c r="AC2882" s="87"/>
      <c r="AD2882" s="87"/>
      <c r="AE2882" s="87"/>
      <c r="AF2882" s="87"/>
      <c r="AG2882" s="2"/>
      <c r="AH2882" s="2"/>
    </row>
    <row r="2883" spans="2:34">
      <c r="B2883" s="87"/>
      <c r="C2883" s="185"/>
      <c r="D2883" s="87"/>
      <c r="E2883" s="185"/>
      <c r="AC2883" s="87"/>
      <c r="AD2883" s="87"/>
      <c r="AE2883" s="87"/>
      <c r="AF2883" s="87"/>
      <c r="AG2883" s="2"/>
      <c r="AH2883" s="2"/>
    </row>
    <row r="2884" spans="2:34">
      <c r="B2884" s="87"/>
      <c r="C2884" s="185"/>
      <c r="D2884" s="87"/>
      <c r="E2884" s="185"/>
      <c r="AC2884" s="87"/>
      <c r="AD2884" s="87"/>
      <c r="AE2884" s="87"/>
      <c r="AF2884" s="87"/>
      <c r="AG2884" s="2"/>
      <c r="AH2884" s="2"/>
    </row>
    <row r="2885" spans="2:34">
      <c r="B2885" s="87"/>
      <c r="C2885" s="185"/>
      <c r="D2885" s="87"/>
      <c r="E2885" s="185"/>
      <c r="AC2885" s="87"/>
      <c r="AD2885" s="87"/>
      <c r="AE2885" s="87"/>
      <c r="AF2885" s="87"/>
      <c r="AG2885" s="2"/>
      <c r="AH2885" s="2"/>
    </row>
    <row r="2886" spans="2:34">
      <c r="B2886" s="87"/>
      <c r="C2886" s="185"/>
      <c r="D2886" s="87"/>
      <c r="E2886" s="185"/>
      <c r="AC2886" s="87"/>
      <c r="AD2886" s="87"/>
      <c r="AE2886" s="87"/>
      <c r="AF2886" s="87"/>
      <c r="AG2886" s="2"/>
      <c r="AH2886" s="2"/>
    </row>
    <row r="2887" spans="2:34">
      <c r="B2887" s="87"/>
      <c r="C2887" s="185"/>
      <c r="D2887" s="87"/>
      <c r="E2887" s="185"/>
      <c r="AC2887" s="87"/>
      <c r="AD2887" s="87"/>
      <c r="AE2887" s="87"/>
      <c r="AF2887" s="87"/>
      <c r="AG2887" s="2"/>
      <c r="AH2887" s="2"/>
    </row>
    <row r="2888" spans="2:34">
      <c r="B2888" s="87"/>
      <c r="C2888" s="185"/>
      <c r="D2888" s="87"/>
      <c r="E2888" s="185"/>
      <c r="AC2888" s="87"/>
      <c r="AD2888" s="87"/>
      <c r="AE2888" s="87"/>
      <c r="AF2888" s="87"/>
      <c r="AG2888" s="2"/>
      <c r="AH2888" s="2"/>
    </row>
    <row r="2889" spans="2:34">
      <c r="B2889" s="87"/>
      <c r="C2889" s="185"/>
      <c r="D2889" s="87"/>
      <c r="E2889" s="185"/>
      <c r="AC2889" s="87"/>
      <c r="AD2889" s="87"/>
      <c r="AE2889" s="87"/>
      <c r="AF2889" s="87"/>
      <c r="AG2889" s="2"/>
      <c r="AH2889" s="2"/>
    </row>
    <row r="2890" spans="2:34">
      <c r="B2890" s="87"/>
      <c r="C2890" s="185"/>
      <c r="D2890" s="87"/>
      <c r="E2890" s="185"/>
      <c r="AC2890" s="87"/>
      <c r="AD2890" s="87"/>
      <c r="AE2890" s="87"/>
      <c r="AF2890" s="87"/>
      <c r="AG2890" s="2"/>
      <c r="AH2890" s="2"/>
    </row>
    <row r="2891" spans="2:34">
      <c r="B2891" s="87"/>
      <c r="C2891" s="185"/>
      <c r="D2891" s="87"/>
      <c r="E2891" s="185"/>
      <c r="AC2891" s="87"/>
      <c r="AD2891" s="87"/>
      <c r="AE2891" s="87"/>
      <c r="AF2891" s="87"/>
      <c r="AG2891" s="2"/>
      <c r="AH2891" s="2"/>
    </row>
    <row r="2892" spans="2:34">
      <c r="B2892" s="87"/>
      <c r="C2892" s="185"/>
      <c r="D2892" s="87"/>
      <c r="E2892" s="185"/>
      <c r="AC2892" s="87"/>
      <c r="AD2892" s="87"/>
      <c r="AE2892" s="87"/>
      <c r="AF2892" s="87"/>
      <c r="AG2892" s="2"/>
      <c r="AH2892" s="2"/>
    </row>
    <row r="2893" spans="2:34">
      <c r="B2893" s="87"/>
      <c r="C2893" s="185"/>
      <c r="D2893" s="87"/>
      <c r="E2893" s="185"/>
      <c r="AC2893" s="87"/>
      <c r="AD2893" s="87"/>
      <c r="AE2893" s="87"/>
      <c r="AF2893" s="87"/>
      <c r="AG2893" s="2"/>
      <c r="AH2893" s="2"/>
    </row>
    <row r="2894" spans="2:34">
      <c r="B2894" s="87"/>
      <c r="C2894" s="185"/>
      <c r="D2894" s="87"/>
      <c r="E2894" s="185"/>
      <c r="AC2894" s="87"/>
      <c r="AD2894" s="87"/>
      <c r="AE2894" s="87"/>
      <c r="AF2894" s="87"/>
      <c r="AG2894" s="2"/>
      <c r="AH2894" s="2"/>
    </row>
    <row r="2895" spans="2:34">
      <c r="B2895" s="87"/>
      <c r="C2895" s="185"/>
      <c r="D2895" s="87"/>
      <c r="E2895" s="185"/>
      <c r="AC2895" s="87"/>
      <c r="AD2895" s="87"/>
      <c r="AE2895" s="87"/>
      <c r="AF2895" s="87"/>
      <c r="AG2895" s="2"/>
      <c r="AH2895" s="2"/>
    </row>
    <row r="2896" spans="2:34">
      <c r="B2896" s="87"/>
      <c r="C2896" s="185"/>
      <c r="D2896" s="87"/>
      <c r="E2896" s="185"/>
      <c r="AC2896" s="87"/>
      <c r="AD2896" s="87"/>
      <c r="AE2896" s="87"/>
      <c r="AF2896" s="87"/>
      <c r="AG2896" s="2"/>
      <c r="AH2896" s="2"/>
    </row>
    <row r="2897" spans="2:34">
      <c r="B2897" s="87"/>
      <c r="C2897" s="185"/>
      <c r="D2897" s="87"/>
      <c r="E2897" s="185"/>
      <c r="AC2897" s="87"/>
      <c r="AD2897" s="87"/>
      <c r="AE2897" s="87"/>
      <c r="AF2897" s="87"/>
      <c r="AG2897" s="2"/>
      <c r="AH2897" s="2"/>
    </row>
    <row r="2898" spans="2:34">
      <c r="B2898" s="87"/>
      <c r="C2898" s="185"/>
      <c r="D2898" s="87"/>
      <c r="E2898" s="185"/>
      <c r="AC2898" s="87"/>
      <c r="AD2898" s="87"/>
      <c r="AE2898" s="87"/>
      <c r="AF2898" s="87"/>
      <c r="AG2898" s="2"/>
      <c r="AH2898" s="2"/>
    </row>
    <row r="2899" spans="2:34">
      <c r="B2899" s="87"/>
      <c r="C2899" s="185"/>
      <c r="D2899" s="87"/>
      <c r="E2899" s="185"/>
      <c r="AC2899" s="87"/>
      <c r="AD2899" s="87"/>
      <c r="AE2899" s="87"/>
      <c r="AF2899" s="87"/>
      <c r="AG2899" s="2"/>
      <c r="AH2899" s="2"/>
    </row>
    <row r="2900" spans="2:34">
      <c r="B2900" s="87"/>
      <c r="C2900" s="185"/>
      <c r="D2900" s="87"/>
      <c r="E2900" s="185"/>
      <c r="AC2900" s="87"/>
      <c r="AD2900" s="87"/>
      <c r="AE2900" s="87"/>
      <c r="AF2900" s="87"/>
      <c r="AG2900" s="2"/>
      <c r="AH2900" s="2"/>
    </row>
    <row r="2901" spans="2:34">
      <c r="B2901" s="87"/>
      <c r="C2901" s="185"/>
      <c r="D2901" s="87"/>
      <c r="E2901" s="185"/>
      <c r="AC2901" s="87"/>
      <c r="AD2901" s="87"/>
      <c r="AE2901" s="87"/>
      <c r="AF2901" s="87"/>
      <c r="AG2901" s="2"/>
      <c r="AH2901" s="2"/>
    </row>
    <row r="2902" spans="2:34">
      <c r="B2902" s="87"/>
      <c r="C2902" s="185"/>
      <c r="D2902" s="87"/>
      <c r="E2902" s="185"/>
      <c r="AC2902" s="87"/>
      <c r="AD2902" s="87"/>
      <c r="AE2902" s="87"/>
      <c r="AF2902" s="87"/>
      <c r="AG2902" s="2"/>
      <c r="AH2902" s="2"/>
    </row>
    <row r="2903" spans="2:34">
      <c r="B2903" s="87"/>
      <c r="C2903" s="185"/>
      <c r="D2903" s="87"/>
      <c r="E2903" s="185"/>
      <c r="AC2903" s="87"/>
      <c r="AD2903" s="87"/>
      <c r="AE2903" s="87"/>
      <c r="AF2903" s="87"/>
      <c r="AG2903" s="2"/>
      <c r="AH2903" s="2"/>
    </row>
    <row r="2904" spans="2:34">
      <c r="B2904" s="87"/>
      <c r="C2904" s="185"/>
      <c r="D2904" s="87"/>
      <c r="E2904" s="185"/>
      <c r="AC2904" s="87"/>
      <c r="AD2904" s="87"/>
      <c r="AE2904" s="87"/>
      <c r="AF2904" s="87"/>
      <c r="AG2904" s="2"/>
      <c r="AH2904" s="2"/>
    </row>
    <row r="2905" spans="2:34">
      <c r="B2905" s="87"/>
      <c r="C2905" s="185"/>
      <c r="D2905" s="87"/>
      <c r="E2905" s="185"/>
      <c r="AC2905" s="87"/>
      <c r="AD2905" s="87"/>
      <c r="AE2905" s="87"/>
      <c r="AF2905" s="87"/>
      <c r="AG2905" s="2"/>
      <c r="AH2905" s="2"/>
    </row>
    <row r="2906" spans="2:34">
      <c r="B2906" s="87"/>
      <c r="C2906" s="185"/>
      <c r="D2906" s="87"/>
      <c r="E2906" s="185"/>
      <c r="AC2906" s="87"/>
      <c r="AD2906" s="87"/>
      <c r="AE2906" s="87"/>
      <c r="AF2906" s="87"/>
      <c r="AG2906" s="2"/>
      <c r="AH2906" s="2"/>
    </row>
    <row r="2907" spans="2:34">
      <c r="B2907" s="87"/>
      <c r="C2907" s="185"/>
      <c r="D2907" s="87"/>
      <c r="E2907" s="185"/>
      <c r="AC2907" s="87"/>
      <c r="AD2907" s="87"/>
      <c r="AE2907" s="87"/>
      <c r="AF2907" s="87"/>
      <c r="AG2907" s="2"/>
      <c r="AH2907" s="2"/>
    </row>
    <row r="2908" spans="2:34">
      <c r="B2908" s="87"/>
      <c r="C2908" s="185"/>
      <c r="D2908" s="87"/>
      <c r="E2908" s="185"/>
      <c r="AC2908" s="87"/>
      <c r="AD2908" s="87"/>
      <c r="AE2908" s="87"/>
      <c r="AF2908" s="87"/>
      <c r="AG2908" s="2"/>
      <c r="AH2908" s="2"/>
    </row>
    <row r="2909" spans="2:34">
      <c r="B2909" s="87"/>
      <c r="C2909" s="185"/>
      <c r="D2909" s="87"/>
      <c r="E2909" s="185"/>
      <c r="AC2909" s="87"/>
      <c r="AD2909" s="87"/>
      <c r="AE2909" s="87"/>
      <c r="AF2909" s="87"/>
      <c r="AG2909" s="2"/>
      <c r="AH2909" s="2"/>
    </row>
    <row r="2910" spans="2:34">
      <c r="B2910" s="87"/>
      <c r="C2910" s="185"/>
      <c r="D2910" s="87"/>
      <c r="E2910" s="185"/>
      <c r="AC2910" s="87"/>
      <c r="AD2910" s="87"/>
      <c r="AE2910" s="87"/>
      <c r="AF2910" s="87"/>
      <c r="AG2910" s="2"/>
      <c r="AH2910" s="2"/>
    </row>
    <row r="2911" spans="2:34">
      <c r="B2911" s="87"/>
      <c r="C2911" s="185"/>
      <c r="D2911" s="87"/>
      <c r="E2911" s="185"/>
      <c r="AC2911" s="87"/>
      <c r="AD2911" s="87"/>
      <c r="AE2911" s="87"/>
      <c r="AF2911" s="87"/>
      <c r="AG2911" s="2"/>
      <c r="AH2911" s="2"/>
    </row>
    <row r="2912" spans="2:34">
      <c r="B2912" s="87"/>
      <c r="C2912" s="185"/>
      <c r="D2912" s="87"/>
      <c r="E2912" s="185"/>
      <c r="AC2912" s="87"/>
      <c r="AD2912" s="87"/>
      <c r="AE2912" s="87"/>
      <c r="AF2912" s="87"/>
      <c r="AG2912" s="2"/>
      <c r="AH2912" s="2"/>
    </row>
    <row r="2913" spans="2:34">
      <c r="B2913" s="87"/>
      <c r="C2913" s="185"/>
      <c r="D2913" s="87"/>
      <c r="E2913" s="185"/>
      <c r="AC2913" s="87"/>
      <c r="AD2913" s="87"/>
      <c r="AE2913" s="87"/>
      <c r="AF2913" s="87"/>
      <c r="AG2913" s="2"/>
      <c r="AH2913" s="2"/>
    </row>
    <row r="2914" spans="2:34">
      <c r="B2914" s="87"/>
      <c r="C2914" s="185"/>
      <c r="D2914" s="87"/>
      <c r="E2914" s="185"/>
      <c r="AC2914" s="87"/>
      <c r="AD2914" s="87"/>
      <c r="AE2914" s="87"/>
      <c r="AF2914" s="87"/>
      <c r="AG2914" s="2"/>
      <c r="AH2914" s="2"/>
    </row>
    <row r="2915" spans="2:34">
      <c r="B2915" s="87"/>
      <c r="C2915" s="185"/>
      <c r="D2915" s="87"/>
      <c r="E2915" s="185"/>
      <c r="AC2915" s="87"/>
      <c r="AD2915" s="87"/>
      <c r="AE2915" s="87"/>
      <c r="AF2915" s="87"/>
      <c r="AG2915" s="2"/>
      <c r="AH2915" s="2"/>
    </row>
    <row r="2916" spans="2:34">
      <c r="B2916" s="87"/>
      <c r="C2916" s="185"/>
      <c r="D2916" s="87"/>
      <c r="E2916" s="185"/>
      <c r="AC2916" s="87"/>
      <c r="AD2916" s="87"/>
      <c r="AE2916" s="87"/>
      <c r="AF2916" s="87"/>
      <c r="AG2916" s="2"/>
      <c r="AH2916" s="2"/>
    </row>
    <row r="2917" spans="2:34">
      <c r="B2917" s="87"/>
      <c r="C2917" s="185"/>
      <c r="D2917" s="87"/>
      <c r="E2917" s="185"/>
      <c r="AC2917" s="87"/>
      <c r="AD2917" s="87"/>
      <c r="AE2917" s="87"/>
      <c r="AF2917" s="87"/>
      <c r="AG2917" s="2"/>
      <c r="AH2917" s="2"/>
    </row>
    <row r="2918" spans="2:34">
      <c r="B2918" s="87"/>
      <c r="C2918" s="185"/>
      <c r="D2918" s="87"/>
      <c r="E2918" s="185"/>
      <c r="AC2918" s="87"/>
      <c r="AD2918" s="87"/>
      <c r="AE2918" s="87"/>
      <c r="AF2918" s="87"/>
      <c r="AG2918" s="2"/>
      <c r="AH2918" s="2"/>
    </row>
    <row r="2919" spans="2:34">
      <c r="B2919" s="87"/>
      <c r="C2919" s="185"/>
      <c r="D2919" s="87"/>
      <c r="E2919" s="185"/>
      <c r="AC2919" s="87"/>
      <c r="AD2919" s="87"/>
      <c r="AE2919" s="87"/>
      <c r="AF2919" s="87"/>
      <c r="AG2919" s="2"/>
      <c r="AH2919" s="2"/>
    </row>
    <row r="2920" spans="2:34">
      <c r="B2920" s="87"/>
      <c r="C2920" s="185"/>
      <c r="D2920" s="87"/>
      <c r="E2920" s="185"/>
      <c r="AC2920" s="87"/>
      <c r="AD2920" s="87"/>
      <c r="AE2920" s="87"/>
      <c r="AF2920" s="87"/>
      <c r="AG2920" s="2"/>
      <c r="AH2920" s="2"/>
    </row>
    <row r="2921" spans="2:34">
      <c r="B2921" s="87"/>
      <c r="C2921" s="185"/>
      <c r="D2921" s="87"/>
      <c r="E2921" s="185"/>
      <c r="AC2921" s="87"/>
      <c r="AD2921" s="87"/>
      <c r="AE2921" s="87"/>
      <c r="AF2921" s="87"/>
      <c r="AG2921" s="2"/>
      <c r="AH2921" s="2"/>
    </row>
    <row r="2922" spans="2:34">
      <c r="B2922" s="87"/>
      <c r="C2922" s="185"/>
      <c r="D2922" s="87"/>
      <c r="E2922" s="185"/>
      <c r="AC2922" s="87"/>
      <c r="AD2922" s="87"/>
      <c r="AE2922" s="87"/>
      <c r="AF2922" s="87"/>
      <c r="AG2922" s="2"/>
      <c r="AH2922" s="2"/>
    </row>
    <row r="2923" spans="2:34">
      <c r="B2923" s="87"/>
      <c r="C2923" s="185"/>
      <c r="D2923" s="87"/>
      <c r="E2923" s="185"/>
      <c r="AC2923" s="87"/>
      <c r="AD2923" s="87"/>
      <c r="AE2923" s="87"/>
      <c r="AF2923" s="87"/>
      <c r="AG2923" s="2"/>
      <c r="AH2923" s="2"/>
    </row>
    <row r="2924" spans="2:34">
      <c r="B2924" s="87"/>
      <c r="C2924" s="185"/>
      <c r="D2924" s="87"/>
      <c r="E2924" s="185"/>
      <c r="AC2924" s="87"/>
      <c r="AD2924" s="87"/>
      <c r="AE2924" s="87"/>
      <c r="AF2924" s="87"/>
      <c r="AG2924" s="2"/>
      <c r="AH2924" s="2"/>
    </row>
    <row r="2925" spans="2:34">
      <c r="B2925" s="87"/>
      <c r="C2925" s="185"/>
      <c r="D2925" s="87"/>
      <c r="E2925" s="185"/>
      <c r="AC2925" s="87"/>
      <c r="AD2925" s="87"/>
      <c r="AE2925" s="87"/>
      <c r="AF2925" s="87"/>
      <c r="AG2925" s="2"/>
      <c r="AH2925" s="2"/>
    </row>
    <row r="2926" spans="2:34">
      <c r="B2926" s="87"/>
      <c r="C2926" s="185"/>
      <c r="D2926" s="87"/>
      <c r="E2926" s="185"/>
      <c r="AC2926" s="87"/>
      <c r="AD2926" s="87"/>
      <c r="AE2926" s="87"/>
      <c r="AF2926" s="87"/>
      <c r="AG2926" s="2"/>
      <c r="AH2926" s="2"/>
    </row>
    <row r="2927" spans="2:34">
      <c r="B2927" s="87"/>
      <c r="C2927" s="185"/>
      <c r="D2927" s="87"/>
      <c r="E2927" s="185"/>
      <c r="AC2927" s="87"/>
      <c r="AD2927" s="87"/>
      <c r="AE2927" s="87"/>
      <c r="AF2927" s="87"/>
      <c r="AG2927" s="2"/>
      <c r="AH2927" s="2"/>
    </row>
    <row r="2928" spans="2:34">
      <c r="B2928" s="87"/>
      <c r="C2928" s="185"/>
      <c r="D2928" s="87"/>
      <c r="E2928" s="185"/>
      <c r="AC2928" s="87"/>
      <c r="AD2928" s="87"/>
      <c r="AE2928" s="87"/>
      <c r="AF2928" s="87"/>
      <c r="AG2928" s="2"/>
      <c r="AH2928" s="2"/>
    </row>
    <row r="2929" spans="2:34">
      <c r="B2929" s="87"/>
      <c r="C2929" s="185"/>
      <c r="D2929" s="87"/>
      <c r="E2929" s="185"/>
      <c r="AC2929" s="87"/>
      <c r="AD2929" s="87"/>
      <c r="AE2929" s="87"/>
      <c r="AF2929" s="87"/>
      <c r="AG2929" s="2"/>
      <c r="AH2929" s="2"/>
    </row>
    <row r="2930" spans="2:34">
      <c r="B2930" s="87"/>
      <c r="C2930" s="185"/>
      <c r="D2930" s="87"/>
      <c r="E2930" s="185"/>
      <c r="AC2930" s="87"/>
      <c r="AD2930" s="87"/>
      <c r="AE2930" s="87"/>
      <c r="AF2930" s="87"/>
      <c r="AG2930" s="2"/>
      <c r="AH2930" s="2"/>
    </row>
    <row r="2931" spans="2:34">
      <c r="B2931" s="87"/>
      <c r="C2931" s="185"/>
      <c r="D2931" s="87"/>
      <c r="E2931" s="185"/>
      <c r="AC2931" s="87"/>
      <c r="AD2931" s="87"/>
      <c r="AE2931" s="87"/>
      <c r="AF2931" s="87"/>
      <c r="AG2931" s="2"/>
      <c r="AH2931" s="2"/>
    </row>
    <row r="2932" spans="2:34">
      <c r="B2932" s="87"/>
      <c r="C2932" s="185"/>
      <c r="D2932" s="87"/>
      <c r="E2932" s="185"/>
      <c r="AC2932" s="87"/>
      <c r="AD2932" s="87"/>
      <c r="AE2932" s="87"/>
      <c r="AF2932" s="87"/>
      <c r="AG2932" s="2"/>
      <c r="AH2932" s="2"/>
    </row>
    <row r="2933" spans="2:34">
      <c r="B2933" s="87"/>
      <c r="C2933" s="185"/>
      <c r="D2933" s="87"/>
      <c r="E2933" s="185"/>
      <c r="AC2933" s="87"/>
      <c r="AD2933" s="87"/>
      <c r="AE2933" s="87"/>
      <c r="AF2933" s="87"/>
      <c r="AG2933" s="2"/>
      <c r="AH2933" s="2"/>
    </row>
    <row r="2934" spans="2:34">
      <c r="B2934" s="87"/>
      <c r="C2934" s="185"/>
      <c r="D2934" s="87"/>
      <c r="E2934" s="185"/>
      <c r="AC2934" s="87"/>
      <c r="AD2934" s="87"/>
      <c r="AE2934" s="87"/>
      <c r="AF2934" s="87"/>
      <c r="AG2934" s="2"/>
      <c r="AH2934" s="2"/>
    </row>
    <row r="2935" spans="2:34">
      <c r="B2935" s="87"/>
      <c r="C2935" s="185"/>
      <c r="D2935" s="87"/>
      <c r="E2935" s="185"/>
      <c r="AC2935" s="87"/>
      <c r="AD2935" s="87"/>
      <c r="AE2935" s="87"/>
      <c r="AF2935" s="87"/>
      <c r="AG2935" s="2"/>
      <c r="AH2935" s="2"/>
    </row>
    <row r="2936" spans="2:34">
      <c r="B2936" s="87"/>
      <c r="C2936" s="185"/>
      <c r="D2936" s="87"/>
      <c r="E2936" s="185"/>
      <c r="AC2936" s="87"/>
      <c r="AD2936" s="87"/>
      <c r="AE2936" s="87"/>
      <c r="AF2936" s="87"/>
      <c r="AG2936" s="2"/>
      <c r="AH2936" s="2"/>
    </row>
    <row r="2937" spans="2:34">
      <c r="B2937" s="87"/>
      <c r="C2937" s="185"/>
      <c r="D2937" s="87"/>
      <c r="E2937" s="185"/>
      <c r="AC2937" s="87"/>
      <c r="AD2937" s="87"/>
      <c r="AE2937" s="87"/>
      <c r="AF2937" s="87"/>
      <c r="AG2937" s="2"/>
      <c r="AH2937" s="2"/>
    </row>
    <row r="2938" spans="2:34">
      <c r="B2938" s="87"/>
      <c r="C2938" s="185"/>
      <c r="D2938" s="87"/>
      <c r="E2938" s="185"/>
      <c r="AC2938" s="87"/>
      <c r="AD2938" s="87"/>
      <c r="AE2938" s="87"/>
      <c r="AF2938" s="87"/>
      <c r="AG2938" s="2"/>
      <c r="AH2938" s="2"/>
    </row>
    <row r="2939" spans="2:34">
      <c r="B2939" s="87"/>
      <c r="C2939" s="185"/>
      <c r="D2939" s="87"/>
      <c r="E2939" s="185"/>
      <c r="AC2939" s="87"/>
      <c r="AD2939" s="87"/>
      <c r="AE2939" s="87"/>
      <c r="AF2939" s="87"/>
      <c r="AG2939" s="2"/>
      <c r="AH2939" s="2"/>
    </row>
    <row r="2940" spans="2:34">
      <c r="B2940" s="87"/>
      <c r="C2940" s="185"/>
      <c r="D2940" s="87"/>
      <c r="E2940" s="185"/>
      <c r="AC2940" s="87"/>
      <c r="AD2940" s="87"/>
      <c r="AE2940" s="87"/>
      <c r="AF2940" s="87"/>
      <c r="AG2940" s="2"/>
      <c r="AH2940" s="2"/>
    </row>
    <row r="2941" spans="2:34">
      <c r="B2941" s="87"/>
      <c r="C2941" s="185"/>
      <c r="D2941" s="87"/>
      <c r="E2941" s="185"/>
      <c r="AC2941" s="87"/>
      <c r="AD2941" s="87"/>
      <c r="AE2941" s="87"/>
      <c r="AF2941" s="87"/>
      <c r="AG2941" s="2"/>
      <c r="AH2941" s="2"/>
    </row>
    <row r="2942" spans="2:34">
      <c r="B2942" s="87"/>
      <c r="C2942" s="185"/>
      <c r="D2942" s="87"/>
      <c r="E2942" s="185"/>
      <c r="AC2942" s="87"/>
      <c r="AD2942" s="87"/>
      <c r="AE2942" s="87"/>
      <c r="AF2942" s="87"/>
      <c r="AG2942" s="2"/>
      <c r="AH2942" s="2"/>
    </row>
    <row r="2943" spans="2:34">
      <c r="B2943" s="87"/>
      <c r="C2943" s="185"/>
      <c r="D2943" s="87"/>
      <c r="E2943" s="185"/>
      <c r="AC2943" s="87"/>
      <c r="AD2943" s="87"/>
      <c r="AE2943" s="87"/>
      <c r="AF2943" s="87"/>
      <c r="AG2943" s="2"/>
      <c r="AH2943" s="2"/>
    </row>
    <row r="2944" spans="2:34">
      <c r="B2944" s="87"/>
      <c r="C2944" s="185"/>
      <c r="D2944" s="87"/>
      <c r="E2944" s="185"/>
      <c r="AC2944" s="87"/>
      <c r="AD2944" s="87"/>
      <c r="AE2944" s="87"/>
      <c r="AF2944" s="87"/>
      <c r="AG2944" s="2"/>
      <c r="AH2944" s="2"/>
    </row>
    <row r="2945" spans="2:34">
      <c r="B2945" s="87"/>
      <c r="C2945" s="185"/>
      <c r="D2945" s="87"/>
      <c r="E2945" s="185"/>
      <c r="AC2945" s="87"/>
      <c r="AD2945" s="87"/>
      <c r="AE2945" s="87"/>
      <c r="AF2945" s="87"/>
      <c r="AG2945" s="2"/>
      <c r="AH2945" s="2"/>
    </row>
    <row r="2946" spans="2:34">
      <c r="B2946" s="87"/>
      <c r="C2946" s="185"/>
      <c r="D2946" s="87"/>
      <c r="E2946" s="185"/>
      <c r="AC2946" s="87"/>
      <c r="AD2946" s="87"/>
      <c r="AE2946" s="87"/>
      <c r="AF2946" s="87"/>
      <c r="AG2946" s="2"/>
      <c r="AH2946" s="2"/>
    </row>
    <row r="2947" spans="2:34">
      <c r="B2947" s="87"/>
      <c r="C2947" s="185"/>
      <c r="D2947" s="87"/>
      <c r="E2947" s="185"/>
      <c r="AC2947" s="87"/>
      <c r="AD2947" s="87"/>
      <c r="AE2947" s="87"/>
      <c r="AF2947" s="87"/>
      <c r="AG2947" s="2"/>
      <c r="AH2947" s="2"/>
    </row>
    <row r="2948" spans="2:34">
      <c r="B2948" s="87"/>
      <c r="C2948" s="185"/>
      <c r="D2948" s="87"/>
      <c r="E2948" s="185"/>
      <c r="AC2948" s="87"/>
      <c r="AD2948" s="87"/>
      <c r="AE2948" s="87"/>
      <c r="AF2948" s="87"/>
      <c r="AG2948" s="2"/>
      <c r="AH2948" s="2"/>
    </row>
    <row r="2949" spans="2:34">
      <c r="B2949" s="87"/>
      <c r="C2949" s="185"/>
      <c r="D2949" s="87"/>
      <c r="E2949" s="185"/>
      <c r="AC2949" s="87"/>
      <c r="AD2949" s="87"/>
      <c r="AE2949" s="87"/>
      <c r="AF2949" s="87"/>
      <c r="AG2949" s="2"/>
      <c r="AH2949" s="2"/>
    </row>
    <row r="2950" spans="2:34">
      <c r="B2950" s="87"/>
      <c r="C2950" s="185"/>
      <c r="D2950" s="87"/>
      <c r="E2950" s="185"/>
      <c r="AC2950" s="87"/>
      <c r="AD2950" s="87"/>
      <c r="AE2950" s="87"/>
      <c r="AF2950" s="87"/>
      <c r="AG2950" s="2"/>
      <c r="AH2950" s="2"/>
    </row>
    <row r="2951" spans="2:34">
      <c r="B2951" s="87"/>
      <c r="C2951" s="185"/>
      <c r="D2951" s="87"/>
      <c r="E2951" s="185"/>
      <c r="AC2951" s="87"/>
      <c r="AD2951" s="87"/>
      <c r="AE2951" s="87"/>
      <c r="AF2951" s="87"/>
      <c r="AG2951" s="2"/>
      <c r="AH2951" s="2"/>
    </row>
    <row r="2952" spans="2:34">
      <c r="B2952" s="87"/>
      <c r="C2952" s="185"/>
      <c r="D2952" s="87"/>
      <c r="E2952" s="185"/>
      <c r="AC2952" s="87"/>
      <c r="AD2952" s="87"/>
      <c r="AE2952" s="87"/>
      <c r="AF2952" s="87"/>
      <c r="AG2952" s="2"/>
      <c r="AH2952" s="2"/>
    </row>
    <row r="2953" spans="2:34">
      <c r="B2953" s="87"/>
      <c r="C2953" s="185"/>
      <c r="D2953" s="87"/>
      <c r="E2953" s="185"/>
      <c r="AC2953" s="87"/>
      <c r="AD2953" s="87"/>
      <c r="AE2953" s="87"/>
      <c r="AF2953" s="87"/>
      <c r="AG2953" s="2"/>
      <c r="AH2953" s="2"/>
    </row>
    <row r="2954" spans="2:34">
      <c r="B2954" s="87"/>
      <c r="C2954" s="185"/>
      <c r="D2954" s="87"/>
      <c r="E2954" s="185"/>
      <c r="AC2954" s="87"/>
      <c r="AD2954" s="87"/>
      <c r="AE2954" s="87"/>
      <c r="AF2954" s="87"/>
      <c r="AG2954" s="2"/>
      <c r="AH2954" s="2"/>
    </row>
    <row r="2955" spans="2:34">
      <c r="B2955" s="87"/>
      <c r="C2955" s="185"/>
      <c r="D2955" s="87"/>
      <c r="E2955" s="185"/>
      <c r="AC2955" s="87"/>
      <c r="AD2955" s="87"/>
      <c r="AE2955" s="87"/>
      <c r="AF2955" s="87"/>
      <c r="AG2955" s="2"/>
      <c r="AH2955" s="2"/>
    </row>
    <row r="2956" spans="2:34">
      <c r="B2956" s="87"/>
      <c r="C2956" s="185"/>
      <c r="D2956" s="87"/>
      <c r="E2956" s="185"/>
      <c r="AC2956" s="87"/>
      <c r="AD2956" s="87"/>
      <c r="AE2956" s="87"/>
      <c r="AF2956" s="87"/>
      <c r="AG2956" s="2"/>
      <c r="AH2956" s="2"/>
    </row>
    <row r="2957" spans="2:34">
      <c r="B2957" s="87"/>
      <c r="C2957" s="185"/>
      <c r="D2957" s="87"/>
      <c r="E2957" s="185"/>
      <c r="AC2957" s="87"/>
      <c r="AD2957" s="87"/>
      <c r="AE2957" s="87"/>
      <c r="AF2957" s="87"/>
      <c r="AG2957" s="2"/>
      <c r="AH2957" s="2"/>
    </row>
    <row r="2958" spans="2:34">
      <c r="B2958" s="87"/>
      <c r="C2958" s="185"/>
      <c r="D2958" s="87"/>
      <c r="E2958" s="185"/>
      <c r="AC2958" s="87"/>
      <c r="AD2958" s="87"/>
      <c r="AE2958" s="87"/>
      <c r="AF2958" s="87"/>
      <c r="AG2958" s="2"/>
      <c r="AH2958" s="2"/>
    </row>
    <row r="2959" spans="2:34">
      <c r="B2959" s="87"/>
      <c r="C2959" s="185"/>
      <c r="D2959" s="87"/>
      <c r="E2959" s="185"/>
      <c r="AC2959" s="87"/>
      <c r="AD2959" s="87"/>
      <c r="AE2959" s="87"/>
      <c r="AF2959" s="87"/>
      <c r="AG2959" s="2"/>
      <c r="AH2959" s="2"/>
    </row>
    <row r="2960" spans="2:34">
      <c r="B2960" s="87"/>
      <c r="C2960" s="185"/>
      <c r="D2960" s="87"/>
      <c r="E2960" s="185"/>
      <c r="AC2960" s="87"/>
      <c r="AD2960" s="87"/>
      <c r="AE2960" s="87"/>
      <c r="AF2960" s="87"/>
      <c r="AG2960" s="2"/>
      <c r="AH2960" s="2"/>
    </row>
    <row r="2961" spans="2:34">
      <c r="B2961" s="87"/>
      <c r="C2961" s="185"/>
      <c r="D2961" s="87"/>
      <c r="E2961" s="185"/>
      <c r="AC2961" s="87"/>
      <c r="AD2961" s="87"/>
      <c r="AE2961" s="87"/>
      <c r="AF2961" s="87"/>
      <c r="AG2961" s="2"/>
      <c r="AH2961" s="2"/>
    </row>
    <row r="2962" spans="2:34">
      <c r="B2962" s="87"/>
      <c r="C2962" s="185"/>
      <c r="D2962" s="87"/>
      <c r="E2962" s="185"/>
      <c r="AC2962" s="87"/>
      <c r="AD2962" s="87"/>
      <c r="AE2962" s="87"/>
      <c r="AF2962" s="87"/>
      <c r="AG2962" s="2"/>
      <c r="AH2962" s="2"/>
    </row>
    <row r="2963" spans="2:34">
      <c r="B2963" s="87"/>
      <c r="C2963" s="185"/>
      <c r="D2963" s="87"/>
      <c r="E2963" s="185"/>
      <c r="AC2963" s="87"/>
      <c r="AD2963" s="87"/>
      <c r="AE2963" s="87"/>
      <c r="AF2963" s="87"/>
      <c r="AG2963" s="2"/>
      <c r="AH2963" s="2"/>
    </row>
    <row r="2964" spans="2:34">
      <c r="B2964" s="87"/>
      <c r="C2964" s="185"/>
      <c r="D2964" s="87"/>
      <c r="E2964" s="185"/>
      <c r="AC2964" s="87"/>
      <c r="AD2964" s="87"/>
      <c r="AE2964" s="87"/>
      <c r="AF2964" s="87"/>
      <c r="AG2964" s="2"/>
      <c r="AH2964" s="2"/>
    </row>
    <row r="2965" spans="2:34">
      <c r="B2965" s="87"/>
      <c r="C2965" s="185"/>
      <c r="D2965" s="87"/>
      <c r="E2965" s="185"/>
      <c r="AC2965" s="87"/>
      <c r="AD2965" s="87"/>
      <c r="AE2965" s="87"/>
      <c r="AF2965" s="87"/>
      <c r="AG2965" s="2"/>
      <c r="AH2965" s="2"/>
    </row>
    <row r="2966" spans="2:34">
      <c r="B2966" s="87"/>
      <c r="C2966" s="185"/>
      <c r="D2966" s="87"/>
      <c r="E2966" s="185"/>
      <c r="AC2966" s="87"/>
      <c r="AD2966" s="87"/>
      <c r="AE2966" s="87"/>
      <c r="AF2966" s="87"/>
      <c r="AG2966" s="2"/>
      <c r="AH2966" s="2"/>
    </row>
    <row r="2967" spans="2:34">
      <c r="B2967" s="87"/>
      <c r="C2967" s="185"/>
      <c r="D2967" s="87"/>
      <c r="E2967" s="185"/>
      <c r="AC2967" s="87"/>
      <c r="AD2967" s="87"/>
      <c r="AE2967" s="87"/>
      <c r="AF2967" s="87"/>
      <c r="AG2967" s="2"/>
      <c r="AH2967" s="2"/>
    </row>
    <row r="2968" spans="2:34">
      <c r="B2968" s="87"/>
      <c r="C2968" s="185"/>
      <c r="D2968" s="87"/>
      <c r="E2968" s="185"/>
      <c r="AC2968" s="87"/>
      <c r="AD2968" s="87"/>
      <c r="AE2968" s="87"/>
      <c r="AF2968" s="87"/>
      <c r="AG2968" s="2"/>
      <c r="AH2968" s="2"/>
    </row>
    <row r="2969" spans="2:34">
      <c r="B2969" s="87"/>
      <c r="C2969" s="185"/>
      <c r="D2969" s="87"/>
      <c r="E2969" s="185"/>
      <c r="AC2969" s="87"/>
      <c r="AD2969" s="87"/>
      <c r="AE2969" s="87"/>
      <c r="AF2969" s="87"/>
      <c r="AG2969" s="2"/>
      <c r="AH2969" s="2"/>
    </row>
    <row r="2970" spans="2:34">
      <c r="B2970" s="87"/>
      <c r="C2970" s="185"/>
      <c r="D2970" s="87"/>
      <c r="E2970" s="185"/>
      <c r="AC2970" s="87"/>
      <c r="AD2970" s="87"/>
      <c r="AE2970" s="87"/>
      <c r="AF2970" s="87"/>
      <c r="AG2970" s="2"/>
      <c r="AH2970" s="2"/>
    </row>
    <row r="2971" spans="2:34">
      <c r="B2971" s="87"/>
      <c r="C2971" s="185"/>
      <c r="D2971" s="87"/>
      <c r="E2971" s="185"/>
      <c r="AC2971" s="87"/>
      <c r="AD2971" s="87"/>
      <c r="AE2971" s="87"/>
      <c r="AF2971" s="87"/>
      <c r="AG2971" s="2"/>
      <c r="AH2971" s="2"/>
    </row>
    <row r="2972" spans="2:34">
      <c r="B2972" s="87"/>
      <c r="C2972" s="185"/>
      <c r="D2972" s="87"/>
      <c r="E2972" s="185"/>
      <c r="AC2972" s="87"/>
      <c r="AD2972" s="87"/>
      <c r="AE2972" s="87"/>
      <c r="AF2972" s="87"/>
      <c r="AG2972" s="2"/>
      <c r="AH2972" s="2"/>
    </row>
    <row r="2973" spans="2:34">
      <c r="B2973" s="87"/>
      <c r="C2973" s="185"/>
      <c r="D2973" s="87"/>
      <c r="E2973" s="185"/>
      <c r="AC2973" s="87"/>
      <c r="AD2973" s="87"/>
      <c r="AE2973" s="87"/>
      <c r="AF2973" s="87"/>
      <c r="AG2973" s="2"/>
      <c r="AH2973" s="2"/>
    </row>
    <row r="2974" spans="2:34">
      <c r="B2974" s="87"/>
      <c r="C2974" s="185"/>
      <c r="D2974" s="87"/>
      <c r="E2974" s="185"/>
      <c r="AC2974" s="87"/>
      <c r="AD2974" s="87"/>
      <c r="AE2974" s="87"/>
      <c r="AF2974" s="87"/>
      <c r="AG2974" s="2"/>
      <c r="AH2974" s="2"/>
    </row>
    <row r="2975" spans="2:34">
      <c r="B2975" s="87"/>
      <c r="C2975" s="185"/>
      <c r="D2975" s="87"/>
      <c r="E2975" s="185"/>
      <c r="AC2975" s="87"/>
      <c r="AD2975" s="87"/>
      <c r="AE2975" s="87"/>
      <c r="AF2975" s="87"/>
      <c r="AG2975" s="2"/>
      <c r="AH2975" s="2"/>
    </row>
    <row r="2976" spans="2:34">
      <c r="B2976" s="87"/>
      <c r="C2976" s="185"/>
      <c r="D2976" s="87"/>
      <c r="E2976" s="185"/>
      <c r="AC2976" s="87"/>
      <c r="AD2976" s="87"/>
      <c r="AE2976" s="87"/>
      <c r="AF2976" s="87"/>
      <c r="AG2976" s="2"/>
      <c r="AH2976" s="2"/>
    </row>
    <row r="2977" spans="2:34">
      <c r="B2977" s="87"/>
      <c r="C2977" s="185"/>
      <c r="D2977" s="87"/>
      <c r="E2977" s="185"/>
      <c r="AC2977" s="87"/>
      <c r="AD2977" s="87"/>
      <c r="AE2977" s="87"/>
      <c r="AF2977" s="87"/>
      <c r="AG2977" s="2"/>
      <c r="AH2977" s="2"/>
    </row>
    <row r="2978" spans="2:34">
      <c r="B2978" s="87"/>
      <c r="C2978" s="185"/>
      <c r="D2978" s="87"/>
      <c r="E2978" s="185"/>
      <c r="AC2978" s="87"/>
      <c r="AD2978" s="87"/>
      <c r="AE2978" s="87"/>
      <c r="AF2978" s="87"/>
      <c r="AG2978" s="2"/>
      <c r="AH2978" s="2"/>
    </row>
    <row r="2979" spans="2:34">
      <c r="B2979" s="87"/>
      <c r="C2979" s="185"/>
      <c r="D2979" s="87"/>
      <c r="E2979" s="185"/>
      <c r="AC2979" s="87"/>
      <c r="AD2979" s="87"/>
      <c r="AE2979" s="87"/>
      <c r="AF2979" s="87"/>
      <c r="AG2979" s="2"/>
      <c r="AH2979" s="2"/>
    </row>
    <row r="2980" spans="2:34">
      <c r="B2980" s="87"/>
      <c r="C2980" s="185"/>
      <c r="D2980" s="87"/>
      <c r="E2980" s="185"/>
      <c r="AC2980" s="87"/>
      <c r="AD2980" s="87"/>
      <c r="AE2980" s="87"/>
      <c r="AF2980" s="87"/>
      <c r="AG2980" s="2"/>
      <c r="AH2980" s="2"/>
    </row>
    <row r="2981" spans="2:34">
      <c r="B2981" s="87"/>
      <c r="C2981" s="185"/>
      <c r="D2981" s="87"/>
      <c r="E2981" s="185"/>
      <c r="AC2981" s="87"/>
      <c r="AD2981" s="87"/>
      <c r="AE2981" s="87"/>
      <c r="AF2981" s="87"/>
      <c r="AG2981" s="2"/>
      <c r="AH2981" s="2"/>
    </row>
    <row r="2982" spans="2:34">
      <c r="B2982" s="87"/>
      <c r="C2982" s="185"/>
      <c r="D2982" s="87"/>
      <c r="E2982" s="185"/>
      <c r="AC2982" s="87"/>
      <c r="AD2982" s="87"/>
      <c r="AE2982" s="87"/>
      <c r="AF2982" s="87"/>
      <c r="AG2982" s="2"/>
      <c r="AH2982" s="2"/>
    </row>
    <row r="2983" spans="2:34">
      <c r="B2983" s="87"/>
      <c r="C2983" s="185"/>
      <c r="D2983" s="87"/>
      <c r="E2983" s="185"/>
      <c r="AC2983" s="87"/>
      <c r="AD2983" s="87"/>
      <c r="AE2983" s="87"/>
      <c r="AF2983" s="87"/>
      <c r="AG2983" s="2"/>
      <c r="AH2983" s="2"/>
    </row>
    <row r="2984" spans="2:34">
      <c r="B2984" s="87"/>
      <c r="C2984" s="185"/>
      <c r="D2984" s="87"/>
      <c r="E2984" s="185"/>
      <c r="AC2984" s="87"/>
      <c r="AD2984" s="87"/>
      <c r="AE2984" s="87"/>
      <c r="AF2984" s="87"/>
      <c r="AG2984" s="2"/>
      <c r="AH2984" s="2"/>
    </row>
    <row r="2985" spans="2:34">
      <c r="B2985" s="87"/>
      <c r="C2985" s="185"/>
      <c r="D2985" s="87"/>
      <c r="E2985" s="185"/>
      <c r="AC2985" s="87"/>
      <c r="AD2985" s="87"/>
      <c r="AE2985" s="87"/>
      <c r="AF2985" s="87"/>
      <c r="AG2985" s="2"/>
      <c r="AH2985" s="2"/>
    </row>
    <row r="2986" spans="2:34">
      <c r="B2986" s="87"/>
      <c r="C2986" s="185"/>
      <c r="D2986" s="87"/>
      <c r="E2986" s="185"/>
      <c r="AC2986" s="87"/>
      <c r="AD2986" s="87"/>
      <c r="AE2986" s="87"/>
      <c r="AF2986" s="87"/>
      <c r="AG2986" s="2"/>
      <c r="AH2986" s="2"/>
    </row>
    <row r="2987" spans="2:34">
      <c r="B2987" s="87"/>
      <c r="C2987" s="185"/>
      <c r="D2987" s="87"/>
      <c r="E2987" s="185"/>
      <c r="AC2987" s="87"/>
      <c r="AD2987" s="87"/>
      <c r="AE2987" s="87"/>
      <c r="AF2987" s="87"/>
      <c r="AG2987" s="2"/>
      <c r="AH2987" s="2"/>
    </row>
    <row r="2988" spans="2:34">
      <c r="B2988" s="87"/>
      <c r="C2988" s="185"/>
      <c r="D2988" s="87"/>
      <c r="E2988" s="185"/>
      <c r="AC2988" s="87"/>
      <c r="AD2988" s="87"/>
      <c r="AE2988" s="87"/>
      <c r="AF2988" s="87"/>
      <c r="AG2988" s="2"/>
      <c r="AH2988" s="2"/>
    </row>
    <row r="2989" spans="2:34">
      <c r="B2989" s="87"/>
      <c r="C2989" s="185"/>
      <c r="D2989" s="87"/>
      <c r="E2989" s="185"/>
      <c r="AC2989" s="87"/>
      <c r="AD2989" s="87"/>
      <c r="AE2989" s="87"/>
      <c r="AF2989" s="87"/>
      <c r="AG2989" s="2"/>
      <c r="AH2989" s="2"/>
    </row>
    <row r="2990" spans="2:34">
      <c r="B2990" s="87"/>
      <c r="C2990" s="185"/>
      <c r="D2990" s="87"/>
      <c r="E2990" s="185"/>
      <c r="AC2990" s="87"/>
      <c r="AD2990" s="87"/>
      <c r="AE2990" s="87"/>
      <c r="AF2990" s="87"/>
      <c r="AG2990" s="2"/>
      <c r="AH2990" s="2"/>
    </row>
    <row r="2991" spans="2:34">
      <c r="B2991" s="87"/>
      <c r="C2991" s="185"/>
      <c r="D2991" s="87"/>
      <c r="E2991" s="185"/>
      <c r="AC2991" s="87"/>
      <c r="AD2991" s="87"/>
      <c r="AE2991" s="87"/>
      <c r="AF2991" s="87"/>
      <c r="AG2991" s="2"/>
      <c r="AH2991" s="2"/>
    </row>
    <row r="2992" spans="2:34">
      <c r="B2992" s="87"/>
      <c r="C2992" s="185"/>
      <c r="D2992" s="87"/>
      <c r="E2992" s="185"/>
      <c r="AC2992" s="87"/>
      <c r="AD2992" s="87"/>
      <c r="AE2992" s="87"/>
      <c r="AF2992" s="87"/>
      <c r="AG2992" s="2"/>
      <c r="AH2992" s="2"/>
    </row>
    <row r="2993" spans="2:34">
      <c r="B2993" s="87"/>
      <c r="C2993" s="185"/>
      <c r="D2993" s="87"/>
      <c r="E2993" s="185"/>
      <c r="AC2993" s="87"/>
      <c r="AD2993" s="87"/>
      <c r="AE2993" s="87"/>
      <c r="AF2993" s="87"/>
      <c r="AG2993" s="2"/>
      <c r="AH2993" s="2"/>
    </row>
    <row r="2994" spans="2:34">
      <c r="B2994" s="87"/>
      <c r="C2994" s="185"/>
      <c r="D2994" s="87"/>
      <c r="E2994" s="185"/>
      <c r="AC2994" s="87"/>
      <c r="AD2994" s="87"/>
      <c r="AE2994" s="87"/>
      <c r="AF2994" s="87"/>
      <c r="AG2994" s="2"/>
      <c r="AH2994" s="2"/>
    </row>
    <row r="2995" spans="2:34">
      <c r="B2995" s="87"/>
      <c r="C2995" s="185"/>
      <c r="D2995" s="87"/>
      <c r="E2995" s="185"/>
      <c r="AC2995" s="87"/>
      <c r="AD2995" s="87"/>
      <c r="AE2995" s="87"/>
      <c r="AF2995" s="87"/>
      <c r="AG2995" s="2"/>
      <c r="AH2995" s="2"/>
    </row>
    <row r="2996" spans="2:34">
      <c r="B2996" s="87"/>
      <c r="C2996" s="185"/>
      <c r="D2996" s="87"/>
      <c r="E2996" s="185"/>
      <c r="AC2996" s="87"/>
      <c r="AD2996" s="87"/>
      <c r="AE2996" s="87"/>
      <c r="AF2996" s="87"/>
      <c r="AG2996" s="2"/>
      <c r="AH2996" s="2"/>
    </row>
    <row r="2997" spans="2:34">
      <c r="B2997" s="87"/>
      <c r="C2997" s="185"/>
      <c r="D2997" s="87"/>
      <c r="E2997" s="185"/>
      <c r="AC2997" s="87"/>
      <c r="AD2997" s="87"/>
      <c r="AE2997" s="87"/>
      <c r="AF2997" s="87"/>
      <c r="AG2997" s="2"/>
      <c r="AH2997" s="2"/>
    </row>
    <row r="2998" spans="2:34">
      <c r="B2998" s="87"/>
      <c r="C2998" s="185"/>
      <c r="D2998" s="87"/>
      <c r="E2998" s="185"/>
      <c r="AC2998" s="87"/>
      <c r="AD2998" s="87"/>
      <c r="AE2998" s="87"/>
      <c r="AF2998" s="87"/>
      <c r="AG2998" s="2"/>
      <c r="AH2998" s="2"/>
    </row>
    <row r="2999" spans="2:34">
      <c r="B2999" s="87"/>
      <c r="C2999" s="185"/>
      <c r="D2999" s="87"/>
      <c r="E2999" s="185"/>
      <c r="AC2999" s="87"/>
      <c r="AD2999" s="87"/>
      <c r="AE2999" s="87"/>
      <c r="AF2999" s="87"/>
      <c r="AG2999" s="2"/>
      <c r="AH2999" s="2"/>
    </row>
    <row r="3000" spans="2:34">
      <c r="B3000" s="87"/>
      <c r="C3000" s="185"/>
      <c r="D3000" s="87"/>
      <c r="E3000" s="185"/>
      <c r="AC3000" s="87"/>
      <c r="AD3000" s="87"/>
      <c r="AE3000" s="87"/>
      <c r="AF3000" s="87"/>
      <c r="AG3000" s="2"/>
      <c r="AH3000" s="2"/>
    </row>
    <row r="3001" spans="2:34">
      <c r="B3001" s="87"/>
      <c r="C3001" s="185"/>
      <c r="D3001" s="87"/>
      <c r="E3001" s="185"/>
      <c r="AC3001" s="87"/>
      <c r="AD3001" s="87"/>
      <c r="AE3001" s="87"/>
      <c r="AF3001" s="87"/>
      <c r="AG3001" s="2"/>
      <c r="AH3001" s="2"/>
    </row>
    <row r="3002" spans="2:34">
      <c r="B3002" s="87"/>
      <c r="C3002" s="185"/>
      <c r="D3002" s="87"/>
      <c r="E3002" s="185"/>
      <c r="AC3002" s="87"/>
      <c r="AD3002" s="87"/>
      <c r="AE3002" s="87"/>
      <c r="AF3002" s="87"/>
      <c r="AG3002" s="2"/>
      <c r="AH3002" s="2"/>
    </row>
    <row r="3003" spans="2:34">
      <c r="B3003" s="87"/>
      <c r="C3003" s="185"/>
      <c r="D3003" s="87"/>
      <c r="E3003" s="185"/>
      <c r="AC3003" s="87"/>
      <c r="AD3003" s="87"/>
      <c r="AE3003" s="87"/>
      <c r="AF3003" s="87"/>
      <c r="AG3003" s="2"/>
      <c r="AH3003" s="2"/>
    </row>
    <row r="3004" spans="2:34">
      <c r="B3004" s="87"/>
      <c r="C3004" s="185"/>
      <c r="D3004" s="87"/>
      <c r="E3004" s="185"/>
      <c r="AC3004" s="87"/>
      <c r="AD3004" s="87"/>
      <c r="AE3004" s="87"/>
      <c r="AF3004" s="87"/>
      <c r="AG3004" s="2"/>
      <c r="AH3004" s="2"/>
    </row>
    <row r="3005" spans="2:34">
      <c r="B3005" s="87"/>
      <c r="C3005" s="185"/>
      <c r="D3005" s="87"/>
      <c r="E3005" s="185"/>
      <c r="AC3005" s="87"/>
      <c r="AD3005" s="87"/>
      <c r="AE3005" s="87"/>
      <c r="AF3005" s="87"/>
      <c r="AG3005" s="2"/>
      <c r="AH3005" s="2"/>
    </row>
    <row r="3006" spans="2:34">
      <c r="B3006" s="87"/>
      <c r="C3006" s="185"/>
      <c r="D3006" s="87"/>
      <c r="E3006" s="185"/>
      <c r="AC3006" s="87"/>
      <c r="AD3006" s="87"/>
      <c r="AE3006" s="87"/>
      <c r="AF3006" s="87"/>
      <c r="AG3006" s="2"/>
      <c r="AH3006" s="2"/>
    </row>
    <row r="3007" spans="2:34">
      <c r="B3007" s="87"/>
      <c r="C3007" s="185"/>
      <c r="D3007" s="87"/>
      <c r="E3007" s="185"/>
      <c r="AC3007" s="87"/>
      <c r="AD3007" s="87"/>
      <c r="AE3007" s="87"/>
      <c r="AF3007" s="87"/>
      <c r="AG3007" s="2"/>
      <c r="AH3007" s="2"/>
    </row>
    <row r="3008" spans="2:34">
      <c r="B3008" s="87"/>
      <c r="C3008" s="185"/>
      <c r="D3008" s="87"/>
      <c r="E3008" s="185"/>
      <c r="AC3008" s="87"/>
      <c r="AD3008" s="87"/>
      <c r="AE3008" s="87"/>
      <c r="AF3008" s="87"/>
      <c r="AG3008" s="2"/>
      <c r="AH3008" s="2"/>
    </row>
    <row r="3009" spans="2:34">
      <c r="B3009" s="87"/>
      <c r="C3009" s="185"/>
      <c r="D3009" s="87"/>
      <c r="E3009" s="185"/>
      <c r="AC3009" s="87"/>
      <c r="AD3009" s="87"/>
      <c r="AE3009" s="87"/>
      <c r="AF3009" s="87"/>
      <c r="AG3009" s="2"/>
      <c r="AH3009" s="2"/>
    </row>
    <row r="3010" spans="2:34">
      <c r="B3010" s="87"/>
      <c r="C3010" s="185"/>
      <c r="D3010" s="87"/>
      <c r="E3010" s="185"/>
      <c r="AC3010" s="87"/>
      <c r="AD3010" s="87"/>
      <c r="AE3010" s="87"/>
      <c r="AF3010" s="87"/>
      <c r="AG3010" s="2"/>
      <c r="AH3010" s="2"/>
    </row>
    <row r="3011" spans="2:34">
      <c r="B3011" s="87"/>
      <c r="C3011" s="185"/>
      <c r="D3011" s="87"/>
      <c r="E3011" s="185"/>
      <c r="AC3011" s="87"/>
      <c r="AD3011" s="87"/>
      <c r="AE3011" s="87"/>
      <c r="AF3011" s="87"/>
      <c r="AG3011" s="2"/>
      <c r="AH3011" s="2"/>
    </row>
    <row r="3012" spans="2:34">
      <c r="B3012" s="87"/>
      <c r="C3012" s="185"/>
      <c r="D3012" s="87"/>
      <c r="E3012" s="185"/>
      <c r="AC3012" s="87"/>
      <c r="AD3012" s="87"/>
      <c r="AE3012" s="87"/>
      <c r="AF3012" s="87"/>
      <c r="AG3012" s="2"/>
      <c r="AH3012" s="2"/>
    </row>
    <row r="3013" spans="2:34">
      <c r="B3013" s="87"/>
      <c r="C3013" s="185"/>
      <c r="D3013" s="87"/>
      <c r="E3013" s="185"/>
      <c r="AC3013" s="87"/>
      <c r="AD3013" s="87"/>
      <c r="AE3013" s="87"/>
      <c r="AF3013" s="87"/>
      <c r="AG3013" s="2"/>
      <c r="AH3013" s="2"/>
    </row>
    <row r="3014" spans="2:34">
      <c r="B3014" s="87"/>
      <c r="C3014" s="185"/>
      <c r="D3014" s="87"/>
      <c r="E3014" s="185"/>
      <c r="AC3014" s="87"/>
      <c r="AD3014" s="87"/>
      <c r="AE3014" s="87"/>
      <c r="AF3014" s="87"/>
      <c r="AG3014" s="2"/>
      <c r="AH3014" s="2"/>
    </row>
    <row r="3015" spans="2:34">
      <c r="B3015" s="87"/>
      <c r="C3015" s="185"/>
      <c r="D3015" s="87"/>
      <c r="E3015" s="185"/>
      <c r="AC3015" s="87"/>
      <c r="AD3015" s="87"/>
      <c r="AE3015" s="87"/>
      <c r="AF3015" s="87"/>
      <c r="AG3015" s="2"/>
      <c r="AH3015" s="2"/>
    </row>
    <row r="3016" spans="2:34">
      <c r="B3016" s="87"/>
      <c r="C3016" s="185"/>
      <c r="D3016" s="87"/>
      <c r="E3016" s="185"/>
      <c r="AC3016" s="87"/>
      <c r="AD3016" s="87"/>
      <c r="AE3016" s="87"/>
      <c r="AF3016" s="87"/>
      <c r="AG3016" s="2"/>
      <c r="AH3016" s="2"/>
    </row>
    <row r="3017" spans="2:34">
      <c r="B3017" s="87"/>
      <c r="C3017" s="185"/>
      <c r="D3017" s="87"/>
      <c r="E3017" s="185"/>
      <c r="AC3017" s="87"/>
      <c r="AD3017" s="87"/>
      <c r="AE3017" s="87"/>
      <c r="AF3017" s="87"/>
      <c r="AG3017" s="2"/>
      <c r="AH3017" s="2"/>
    </row>
    <row r="3018" spans="2:34">
      <c r="B3018" s="87"/>
      <c r="C3018" s="185"/>
      <c r="D3018" s="87"/>
      <c r="E3018" s="185"/>
      <c r="AC3018" s="87"/>
      <c r="AD3018" s="87"/>
      <c r="AE3018" s="87"/>
      <c r="AF3018" s="87"/>
      <c r="AG3018" s="2"/>
      <c r="AH3018" s="2"/>
    </row>
    <row r="3019" spans="2:34">
      <c r="B3019" s="87"/>
      <c r="C3019" s="185"/>
      <c r="D3019" s="87"/>
      <c r="E3019" s="185"/>
      <c r="AC3019" s="87"/>
      <c r="AD3019" s="87"/>
      <c r="AE3019" s="87"/>
      <c r="AF3019" s="87"/>
      <c r="AG3019" s="2"/>
      <c r="AH3019" s="2"/>
    </row>
    <row r="3020" spans="2:34">
      <c r="B3020" s="87"/>
      <c r="C3020" s="185"/>
      <c r="D3020" s="87"/>
      <c r="E3020" s="185"/>
      <c r="AC3020" s="87"/>
      <c r="AD3020" s="87"/>
      <c r="AE3020" s="87"/>
      <c r="AF3020" s="87"/>
      <c r="AG3020" s="2"/>
      <c r="AH3020" s="2"/>
    </row>
    <row r="3021" spans="2:34">
      <c r="B3021" s="87"/>
      <c r="C3021" s="185"/>
      <c r="D3021" s="87"/>
      <c r="E3021" s="185"/>
      <c r="AC3021" s="87"/>
      <c r="AD3021" s="87"/>
      <c r="AE3021" s="87"/>
      <c r="AF3021" s="87"/>
      <c r="AG3021" s="2"/>
      <c r="AH3021" s="2"/>
    </row>
    <row r="3022" spans="2:34">
      <c r="B3022" s="87"/>
      <c r="C3022" s="185"/>
      <c r="D3022" s="87"/>
      <c r="E3022" s="185"/>
      <c r="AC3022" s="87"/>
      <c r="AD3022" s="87"/>
      <c r="AE3022" s="87"/>
      <c r="AF3022" s="87"/>
      <c r="AG3022" s="2"/>
      <c r="AH3022" s="2"/>
    </row>
    <row r="3023" spans="2:34">
      <c r="B3023" s="87"/>
      <c r="C3023" s="185"/>
      <c r="D3023" s="87"/>
      <c r="E3023" s="185"/>
      <c r="AC3023" s="87"/>
      <c r="AD3023" s="87"/>
      <c r="AE3023" s="87"/>
      <c r="AF3023" s="87"/>
      <c r="AG3023" s="2"/>
      <c r="AH3023" s="2"/>
    </row>
    <row r="3024" spans="2:34">
      <c r="B3024" s="87"/>
      <c r="C3024" s="185"/>
      <c r="D3024" s="87"/>
      <c r="E3024" s="185"/>
      <c r="AC3024" s="87"/>
      <c r="AD3024" s="87"/>
      <c r="AE3024" s="87"/>
      <c r="AF3024" s="87"/>
      <c r="AG3024" s="2"/>
      <c r="AH3024" s="2"/>
    </row>
    <row r="3025" spans="2:34">
      <c r="B3025" s="87"/>
      <c r="C3025" s="185"/>
      <c r="D3025" s="87"/>
      <c r="E3025" s="185"/>
      <c r="AC3025" s="87"/>
      <c r="AD3025" s="87"/>
      <c r="AE3025" s="87"/>
      <c r="AF3025" s="87"/>
      <c r="AG3025" s="2"/>
      <c r="AH3025" s="2"/>
    </row>
    <row r="3026" spans="2:34">
      <c r="B3026" s="87"/>
      <c r="C3026" s="185"/>
      <c r="D3026" s="87"/>
      <c r="E3026" s="185"/>
      <c r="AC3026" s="87"/>
      <c r="AD3026" s="87"/>
      <c r="AE3026" s="87"/>
      <c r="AF3026" s="87"/>
      <c r="AG3026" s="2"/>
      <c r="AH3026" s="2"/>
    </row>
    <row r="3027" spans="2:34">
      <c r="B3027" s="87"/>
      <c r="C3027" s="185"/>
      <c r="D3027" s="87"/>
      <c r="E3027" s="185"/>
      <c r="AC3027" s="87"/>
      <c r="AD3027" s="87"/>
      <c r="AE3027" s="87"/>
      <c r="AF3027" s="87"/>
      <c r="AG3027" s="2"/>
      <c r="AH3027" s="2"/>
    </row>
    <row r="3028" spans="2:34">
      <c r="B3028" s="87"/>
      <c r="C3028" s="185"/>
      <c r="D3028" s="87"/>
      <c r="E3028" s="185"/>
      <c r="AC3028" s="87"/>
      <c r="AD3028" s="87"/>
      <c r="AE3028" s="87"/>
      <c r="AF3028" s="87"/>
      <c r="AG3028" s="2"/>
      <c r="AH3028" s="2"/>
    </row>
    <row r="3029" spans="2:34">
      <c r="B3029" s="87"/>
      <c r="C3029" s="185"/>
      <c r="D3029" s="87"/>
      <c r="E3029" s="185"/>
      <c r="AC3029" s="87"/>
      <c r="AD3029" s="87"/>
      <c r="AE3029" s="87"/>
      <c r="AF3029" s="87"/>
      <c r="AG3029" s="2"/>
      <c r="AH3029" s="2"/>
    </row>
    <row r="3030" spans="2:34">
      <c r="B3030" s="87"/>
      <c r="C3030" s="185"/>
      <c r="D3030" s="87"/>
      <c r="E3030" s="185"/>
      <c r="AC3030" s="87"/>
      <c r="AD3030" s="87"/>
      <c r="AE3030" s="87"/>
      <c r="AF3030" s="87"/>
      <c r="AG3030" s="2"/>
      <c r="AH3030" s="2"/>
    </row>
    <row r="3031" spans="2:34">
      <c r="B3031" s="87"/>
      <c r="C3031" s="185"/>
      <c r="D3031" s="87"/>
      <c r="E3031" s="185"/>
      <c r="AC3031" s="87"/>
      <c r="AD3031" s="87"/>
      <c r="AE3031" s="87"/>
      <c r="AF3031" s="87"/>
      <c r="AG3031" s="2"/>
      <c r="AH3031" s="2"/>
    </row>
    <row r="3032" spans="2:34">
      <c r="B3032" s="87"/>
      <c r="C3032" s="185"/>
      <c r="D3032" s="87"/>
      <c r="E3032" s="185"/>
      <c r="AC3032" s="87"/>
      <c r="AD3032" s="87"/>
      <c r="AE3032" s="87"/>
      <c r="AF3032" s="87"/>
      <c r="AG3032" s="2"/>
      <c r="AH3032" s="2"/>
    </row>
    <row r="3033" spans="2:34">
      <c r="B3033" s="87"/>
      <c r="C3033" s="185"/>
      <c r="D3033" s="87"/>
      <c r="E3033" s="185"/>
      <c r="AC3033" s="87"/>
      <c r="AD3033" s="87"/>
      <c r="AE3033" s="87"/>
      <c r="AF3033" s="87"/>
      <c r="AG3033" s="2"/>
      <c r="AH3033" s="2"/>
    </row>
    <row r="3034" spans="2:34">
      <c r="B3034" s="87"/>
      <c r="C3034" s="185"/>
      <c r="D3034" s="87"/>
      <c r="E3034" s="185"/>
      <c r="AC3034" s="87"/>
      <c r="AD3034" s="87"/>
      <c r="AE3034" s="87"/>
      <c r="AF3034" s="87"/>
      <c r="AG3034" s="2"/>
      <c r="AH3034" s="2"/>
    </row>
    <row r="3035" spans="2:34">
      <c r="B3035" s="87"/>
      <c r="C3035" s="185"/>
      <c r="D3035" s="87"/>
      <c r="E3035" s="185"/>
      <c r="AC3035" s="87"/>
      <c r="AD3035" s="87"/>
      <c r="AE3035" s="87"/>
      <c r="AF3035" s="87"/>
      <c r="AG3035" s="2"/>
      <c r="AH3035" s="2"/>
    </row>
    <row r="3036" spans="2:34">
      <c r="B3036" s="87"/>
      <c r="C3036" s="185"/>
      <c r="D3036" s="87"/>
      <c r="E3036" s="185"/>
      <c r="AC3036" s="87"/>
      <c r="AD3036" s="87"/>
      <c r="AE3036" s="87"/>
      <c r="AF3036" s="87"/>
      <c r="AG3036" s="2"/>
      <c r="AH3036" s="2"/>
    </row>
    <row r="3037" spans="2:34">
      <c r="B3037" s="87"/>
      <c r="C3037" s="185"/>
      <c r="D3037" s="87"/>
      <c r="E3037" s="185"/>
      <c r="AC3037" s="87"/>
      <c r="AD3037" s="87"/>
      <c r="AE3037" s="87"/>
      <c r="AF3037" s="87"/>
      <c r="AG3037" s="2"/>
      <c r="AH3037" s="2"/>
    </row>
    <row r="3038" spans="2:34">
      <c r="B3038" s="87"/>
      <c r="C3038" s="185"/>
      <c r="D3038" s="87"/>
      <c r="E3038" s="185"/>
      <c r="AC3038" s="87"/>
      <c r="AD3038" s="87"/>
      <c r="AE3038" s="87"/>
      <c r="AF3038" s="87"/>
      <c r="AG3038" s="2"/>
      <c r="AH3038" s="2"/>
    </row>
    <row r="3039" spans="2:34">
      <c r="B3039" s="87"/>
      <c r="C3039" s="185"/>
      <c r="D3039" s="87"/>
      <c r="E3039" s="185"/>
      <c r="AC3039" s="87"/>
      <c r="AD3039" s="87"/>
      <c r="AE3039" s="87"/>
      <c r="AF3039" s="87"/>
      <c r="AG3039" s="2"/>
      <c r="AH3039" s="2"/>
    </row>
    <row r="3040" spans="2:34">
      <c r="B3040" s="87"/>
      <c r="C3040" s="185"/>
      <c r="D3040" s="87"/>
      <c r="E3040" s="185"/>
      <c r="AC3040" s="87"/>
      <c r="AD3040" s="87"/>
      <c r="AE3040" s="87"/>
      <c r="AF3040" s="87"/>
      <c r="AG3040" s="2"/>
      <c r="AH3040" s="2"/>
    </row>
    <row r="3041" spans="2:34">
      <c r="B3041" s="87"/>
      <c r="C3041" s="185"/>
      <c r="D3041" s="87"/>
      <c r="E3041" s="185"/>
      <c r="AC3041" s="87"/>
      <c r="AD3041" s="87"/>
      <c r="AE3041" s="87"/>
      <c r="AF3041" s="87"/>
      <c r="AG3041" s="2"/>
      <c r="AH3041" s="2"/>
    </row>
    <row r="3042" spans="2:34">
      <c r="B3042" s="87"/>
      <c r="C3042" s="185"/>
      <c r="D3042" s="87"/>
      <c r="E3042" s="185"/>
      <c r="AC3042" s="87"/>
      <c r="AD3042" s="87"/>
      <c r="AE3042" s="87"/>
      <c r="AF3042" s="87"/>
      <c r="AG3042" s="2"/>
      <c r="AH3042" s="2"/>
    </row>
    <row r="3043" spans="2:34">
      <c r="B3043" s="87"/>
      <c r="C3043" s="185"/>
      <c r="D3043" s="87"/>
      <c r="E3043" s="185"/>
      <c r="AC3043" s="87"/>
      <c r="AD3043" s="87"/>
      <c r="AE3043" s="87"/>
      <c r="AF3043" s="87"/>
      <c r="AG3043" s="2"/>
      <c r="AH3043" s="2"/>
    </row>
    <row r="3044" spans="2:34">
      <c r="B3044" s="87"/>
      <c r="C3044" s="185"/>
      <c r="D3044" s="87"/>
      <c r="E3044" s="185"/>
      <c r="AC3044" s="87"/>
      <c r="AD3044" s="87"/>
      <c r="AE3044" s="87"/>
      <c r="AF3044" s="87"/>
      <c r="AG3044" s="2"/>
      <c r="AH3044" s="2"/>
    </row>
    <row r="3045" spans="2:34">
      <c r="B3045" s="87"/>
      <c r="C3045" s="185"/>
      <c r="D3045" s="87"/>
      <c r="E3045" s="185"/>
      <c r="AC3045" s="87"/>
      <c r="AD3045" s="87"/>
      <c r="AE3045" s="87"/>
      <c r="AF3045" s="87"/>
      <c r="AG3045" s="2"/>
      <c r="AH3045" s="2"/>
    </row>
    <row r="3046" spans="2:34">
      <c r="B3046" s="87"/>
      <c r="C3046" s="185"/>
      <c r="D3046" s="87"/>
      <c r="E3046" s="185"/>
      <c r="AC3046" s="87"/>
      <c r="AD3046" s="87"/>
      <c r="AE3046" s="87"/>
      <c r="AF3046" s="87"/>
      <c r="AG3046" s="2"/>
      <c r="AH3046" s="2"/>
    </row>
    <row r="3047" spans="2:34">
      <c r="B3047" s="87"/>
      <c r="C3047" s="185"/>
      <c r="D3047" s="87"/>
      <c r="E3047" s="185"/>
      <c r="AC3047" s="87"/>
      <c r="AD3047" s="87"/>
      <c r="AE3047" s="87"/>
      <c r="AF3047" s="87"/>
      <c r="AG3047" s="2"/>
      <c r="AH3047" s="2"/>
    </row>
    <row r="3048" spans="2:34">
      <c r="B3048" s="87"/>
      <c r="C3048" s="185"/>
      <c r="D3048" s="87"/>
      <c r="E3048" s="185"/>
      <c r="AC3048" s="87"/>
      <c r="AD3048" s="87"/>
      <c r="AE3048" s="87"/>
      <c r="AF3048" s="87"/>
      <c r="AG3048" s="2"/>
      <c r="AH3048" s="2"/>
    </row>
    <row r="3049" spans="2:34">
      <c r="B3049" s="87"/>
      <c r="C3049" s="185"/>
      <c r="D3049" s="87"/>
      <c r="E3049" s="185"/>
      <c r="AC3049" s="87"/>
      <c r="AD3049" s="87"/>
      <c r="AE3049" s="87"/>
      <c r="AF3049" s="87"/>
      <c r="AG3049" s="2"/>
      <c r="AH3049" s="2"/>
    </row>
    <row r="3050" spans="2:34">
      <c r="B3050" s="87"/>
      <c r="C3050" s="185"/>
      <c r="D3050" s="87"/>
      <c r="E3050" s="185"/>
      <c r="AC3050" s="87"/>
      <c r="AD3050" s="87"/>
      <c r="AE3050" s="87"/>
      <c r="AF3050" s="87"/>
      <c r="AG3050" s="2"/>
      <c r="AH3050" s="2"/>
    </row>
    <row r="3051" spans="2:34">
      <c r="B3051" s="87"/>
      <c r="C3051" s="185"/>
      <c r="D3051" s="87"/>
      <c r="E3051" s="185"/>
      <c r="AC3051" s="87"/>
      <c r="AD3051" s="87"/>
      <c r="AE3051" s="87"/>
      <c r="AF3051" s="87"/>
      <c r="AG3051" s="2"/>
      <c r="AH3051" s="2"/>
    </row>
    <row r="3052" spans="2:34">
      <c r="B3052" s="87"/>
      <c r="C3052" s="185"/>
      <c r="D3052" s="87"/>
      <c r="E3052" s="185"/>
      <c r="AC3052" s="87"/>
      <c r="AD3052" s="87"/>
      <c r="AE3052" s="87"/>
      <c r="AF3052" s="87"/>
      <c r="AG3052" s="2"/>
      <c r="AH3052" s="2"/>
    </row>
    <row r="3053" spans="2:34">
      <c r="B3053" s="87"/>
      <c r="C3053" s="185"/>
      <c r="D3053" s="87"/>
      <c r="E3053" s="185"/>
      <c r="AC3053" s="87"/>
      <c r="AD3053" s="87"/>
      <c r="AE3053" s="87"/>
      <c r="AF3053" s="87"/>
      <c r="AG3053" s="2"/>
      <c r="AH3053" s="2"/>
    </row>
    <row r="3054" spans="2:34">
      <c r="B3054" s="87"/>
      <c r="C3054" s="185"/>
      <c r="D3054" s="87"/>
      <c r="E3054" s="185"/>
      <c r="AC3054" s="87"/>
      <c r="AD3054" s="87"/>
      <c r="AE3054" s="87"/>
      <c r="AF3054" s="87"/>
      <c r="AG3054" s="2"/>
      <c r="AH3054" s="2"/>
    </row>
    <row r="3055" spans="2:34">
      <c r="B3055" s="87"/>
      <c r="C3055" s="185"/>
      <c r="D3055" s="87"/>
      <c r="E3055" s="185"/>
      <c r="AC3055" s="87"/>
      <c r="AD3055" s="87"/>
      <c r="AE3055" s="87"/>
      <c r="AF3055" s="87"/>
      <c r="AG3055" s="2"/>
      <c r="AH3055" s="2"/>
    </row>
    <row r="3056" spans="2:34">
      <c r="B3056" s="87"/>
      <c r="C3056" s="185"/>
      <c r="D3056" s="87"/>
      <c r="E3056" s="185"/>
      <c r="AC3056" s="87"/>
      <c r="AD3056" s="87"/>
      <c r="AE3056" s="87"/>
      <c r="AF3056" s="87"/>
      <c r="AG3056" s="2"/>
      <c r="AH3056" s="2"/>
    </row>
    <row r="3057" spans="2:34">
      <c r="B3057" s="87"/>
      <c r="C3057" s="185"/>
      <c r="D3057" s="87"/>
      <c r="E3057" s="185"/>
      <c r="AC3057" s="87"/>
      <c r="AD3057" s="87"/>
      <c r="AE3057" s="87"/>
      <c r="AF3057" s="87"/>
      <c r="AG3057" s="2"/>
      <c r="AH3057" s="2"/>
    </row>
    <row r="3058" spans="2:34">
      <c r="B3058" s="87"/>
      <c r="C3058" s="185"/>
      <c r="D3058" s="87"/>
      <c r="E3058" s="185"/>
      <c r="AC3058" s="87"/>
      <c r="AD3058" s="87"/>
      <c r="AE3058" s="87"/>
      <c r="AF3058" s="87"/>
      <c r="AG3058" s="2"/>
      <c r="AH3058" s="2"/>
    </row>
    <row r="3059" spans="2:34">
      <c r="B3059" s="87"/>
      <c r="C3059" s="185"/>
      <c r="D3059" s="87"/>
      <c r="E3059" s="185"/>
      <c r="AC3059" s="87"/>
      <c r="AD3059" s="87"/>
      <c r="AE3059" s="87"/>
      <c r="AF3059" s="87"/>
      <c r="AG3059" s="2"/>
      <c r="AH3059" s="2"/>
    </row>
    <row r="3060" spans="2:34">
      <c r="B3060" s="87"/>
      <c r="C3060" s="185"/>
      <c r="D3060" s="87"/>
      <c r="E3060" s="185"/>
      <c r="AC3060" s="87"/>
      <c r="AD3060" s="87"/>
      <c r="AE3060" s="87"/>
      <c r="AF3060" s="87"/>
      <c r="AG3060" s="2"/>
      <c r="AH3060" s="2"/>
    </row>
    <row r="3061" spans="2:34">
      <c r="B3061" s="87"/>
      <c r="C3061" s="185"/>
      <c r="D3061" s="87"/>
      <c r="E3061" s="185"/>
      <c r="AC3061" s="87"/>
      <c r="AD3061" s="87"/>
      <c r="AE3061" s="87"/>
      <c r="AF3061" s="87"/>
      <c r="AG3061" s="2"/>
      <c r="AH3061" s="2"/>
    </row>
    <row r="3062" spans="2:34">
      <c r="B3062" s="87"/>
      <c r="C3062" s="185"/>
      <c r="D3062" s="87"/>
      <c r="E3062" s="185"/>
      <c r="AC3062" s="87"/>
      <c r="AD3062" s="87"/>
      <c r="AE3062" s="87"/>
      <c r="AF3062" s="87"/>
      <c r="AG3062" s="2"/>
      <c r="AH3062" s="2"/>
    </row>
    <row r="3063" spans="2:34">
      <c r="B3063" s="87"/>
      <c r="C3063" s="185"/>
      <c r="D3063" s="87"/>
      <c r="E3063" s="185"/>
      <c r="AC3063" s="87"/>
      <c r="AD3063" s="87"/>
      <c r="AE3063" s="87"/>
      <c r="AF3063" s="87"/>
      <c r="AG3063" s="2"/>
      <c r="AH3063" s="2"/>
    </row>
    <row r="3064" spans="2:34">
      <c r="B3064" s="87"/>
      <c r="C3064" s="185"/>
      <c r="D3064" s="87"/>
      <c r="E3064" s="185"/>
      <c r="AC3064" s="87"/>
      <c r="AD3064" s="87"/>
      <c r="AE3064" s="87"/>
      <c r="AF3064" s="87"/>
      <c r="AG3064" s="2"/>
      <c r="AH3064" s="2"/>
    </row>
    <row r="3065" spans="2:34">
      <c r="B3065" s="87"/>
      <c r="C3065" s="185"/>
      <c r="D3065" s="87"/>
      <c r="E3065" s="185"/>
      <c r="AC3065" s="87"/>
      <c r="AD3065" s="87"/>
      <c r="AE3065" s="87"/>
      <c r="AF3065" s="87"/>
      <c r="AG3065" s="2"/>
      <c r="AH3065" s="2"/>
    </row>
    <row r="3066" spans="2:34">
      <c r="B3066" s="87"/>
      <c r="C3066" s="185"/>
      <c r="D3066" s="87"/>
      <c r="E3066" s="185"/>
      <c r="AC3066" s="87"/>
      <c r="AD3066" s="87"/>
      <c r="AE3066" s="87"/>
      <c r="AF3066" s="87"/>
      <c r="AG3066" s="2"/>
      <c r="AH3066" s="2"/>
    </row>
    <row r="3067" spans="2:34">
      <c r="B3067" s="87"/>
      <c r="C3067" s="185"/>
      <c r="D3067" s="87"/>
      <c r="E3067" s="185"/>
      <c r="AC3067" s="87"/>
      <c r="AD3067" s="87"/>
      <c r="AE3067" s="87"/>
      <c r="AF3067" s="87"/>
      <c r="AG3067" s="2"/>
      <c r="AH3067" s="2"/>
    </row>
    <row r="3068" spans="2:34">
      <c r="B3068" s="87"/>
      <c r="C3068" s="185"/>
      <c r="D3068" s="87"/>
      <c r="E3068" s="185"/>
      <c r="AC3068" s="87"/>
      <c r="AD3068" s="87"/>
      <c r="AE3068" s="87"/>
      <c r="AF3068" s="87"/>
      <c r="AG3068" s="2"/>
      <c r="AH3068" s="2"/>
    </row>
    <row r="3069" spans="2:34">
      <c r="B3069" s="87"/>
      <c r="C3069" s="185"/>
      <c r="D3069" s="87"/>
      <c r="E3069" s="185"/>
      <c r="AC3069" s="87"/>
      <c r="AD3069" s="87"/>
      <c r="AE3069" s="87"/>
      <c r="AF3069" s="87"/>
      <c r="AG3069" s="2"/>
      <c r="AH3069" s="2"/>
    </row>
    <row r="3070" spans="2:34">
      <c r="B3070" s="87"/>
      <c r="C3070" s="185"/>
      <c r="D3070" s="87"/>
      <c r="E3070" s="185"/>
      <c r="AC3070" s="87"/>
      <c r="AD3070" s="87"/>
      <c r="AE3070" s="87"/>
      <c r="AF3070" s="87"/>
      <c r="AG3070" s="2"/>
      <c r="AH3070" s="2"/>
    </row>
    <row r="3071" spans="2:34">
      <c r="B3071" s="87"/>
      <c r="C3071" s="185"/>
      <c r="D3071" s="87"/>
      <c r="E3071" s="185"/>
      <c r="AC3071" s="87"/>
      <c r="AD3071" s="87"/>
      <c r="AE3071" s="87"/>
      <c r="AF3071" s="87"/>
      <c r="AG3071" s="2"/>
      <c r="AH3071" s="2"/>
    </row>
    <row r="3072" spans="2:34">
      <c r="B3072" s="87"/>
      <c r="C3072" s="185"/>
      <c r="D3072" s="87"/>
      <c r="E3072" s="185"/>
      <c r="AC3072" s="87"/>
      <c r="AD3072" s="87"/>
      <c r="AE3072" s="87"/>
      <c r="AF3072" s="87"/>
      <c r="AG3072" s="2"/>
      <c r="AH3072" s="2"/>
    </row>
    <row r="3073" spans="2:34">
      <c r="B3073" s="87"/>
      <c r="C3073" s="185"/>
      <c r="D3073" s="87"/>
      <c r="E3073" s="185"/>
      <c r="AC3073" s="87"/>
      <c r="AD3073" s="87"/>
      <c r="AE3073" s="87"/>
      <c r="AF3073" s="87"/>
      <c r="AG3073" s="2"/>
      <c r="AH3073" s="2"/>
    </row>
    <row r="3074" spans="2:34">
      <c r="B3074" s="87"/>
      <c r="C3074" s="185"/>
      <c r="D3074" s="87"/>
      <c r="E3074" s="185"/>
      <c r="AC3074" s="87"/>
      <c r="AD3074" s="87"/>
      <c r="AE3074" s="87"/>
      <c r="AF3074" s="87"/>
      <c r="AG3074" s="2"/>
      <c r="AH3074" s="2"/>
    </row>
    <row r="3075" spans="2:34">
      <c r="B3075" s="87"/>
      <c r="C3075" s="185"/>
      <c r="D3075" s="87"/>
      <c r="E3075" s="185"/>
      <c r="AC3075" s="87"/>
      <c r="AD3075" s="87"/>
      <c r="AE3075" s="87"/>
      <c r="AF3075" s="87"/>
      <c r="AG3075" s="2"/>
      <c r="AH3075" s="2"/>
    </row>
    <row r="3076" spans="2:34">
      <c r="B3076" s="87"/>
      <c r="C3076" s="185"/>
      <c r="D3076" s="87"/>
      <c r="E3076" s="185"/>
      <c r="AC3076" s="87"/>
      <c r="AD3076" s="87"/>
      <c r="AE3076" s="87"/>
      <c r="AF3076" s="87"/>
      <c r="AG3076" s="2"/>
      <c r="AH3076" s="2"/>
    </row>
    <row r="3077" spans="2:34">
      <c r="B3077" s="87"/>
      <c r="C3077" s="185"/>
      <c r="D3077" s="87"/>
      <c r="E3077" s="185"/>
      <c r="AC3077" s="87"/>
      <c r="AD3077" s="87"/>
      <c r="AE3077" s="87"/>
      <c r="AF3077" s="87"/>
      <c r="AG3077" s="2"/>
      <c r="AH3077" s="2"/>
    </row>
    <row r="3078" spans="2:34">
      <c r="B3078" s="87"/>
      <c r="C3078" s="185"/>
      <c r="D3078" s="87"/>
      <c r="E3078" s="185"/>
      <c r="AC3078" s="87"/>
      <c r="AD3078" s="87"/>
      <c r="AE3078" s="87"/>
      <c r="AF3078" s="87"/>
      <c r="AG3078" s="2"/>
      <c r="AH3078" s="2"/>
    </row>
    <row r="3079" spans="2:34">
      <c r="B3079" s="87"/>
      <c r="C3079" s="185"/>
      <c r="D3079" s="87"/>
      <c r="E3079" s="185"/>
      <c r="AC3079" s="87"/>
      <c r="AD3079" s="87"/>
      <c r="AE3079" s="87"/>
      <c r="AF3079" s="87"/>
      <c r="AG3079" s="2"/>
      <c r="AH3079" s="2"/>
    </row>
    <row r="3080" spans="2:34">
      <c r="B3080" s="87"/>
      <c r="C3080" s="185"/>
      <c r="D3080" s="87"/>
      <c r="E3080" s="185"/>
      <c r="AC3080" s="87"/>
      <c r="AD3080" s="87"/>
      <c r="AE3080" s="87"/>
      <c r="AF3080" s="87"/>
      <c r="AG3080" s="2"/>
      <c r="AH3080" s="2"/>
    </row>
    <row r="3081" spans="2:34">
      <c r="B3081" s="87"/>
      <c r="C3081" s="185"/>
      <c r="D3081" s="87"/>
      <c r="E3081" s="185"/>
      <c r="AC3081" s="87"/>
      <c r="AD3081" s="87"/>
      <c r="AE3081" s="87"/>
      <c r="AF3081" s="87"/>
      <c r="AG3081" s="2"/>
      <c r="AH3081" s="2"/>
    </row>
    <row r="3082" spans="2:34">
      <c r="B3082" s="87"/>
      <c r="C3082" s="185"/>
      <c r="D3082" s="87"/>
      <c r="E3082" s="185"/>
      <c r="AC3082" s="87"/>
      <c r="AD3082" s="87"/>
      <c r="AE3082" s="87"/>
      <c r="AF3082" s="87"/>
      <c r="AG3082" s="2"/>
      <c r="AH3082" s="2"/>
    </row>
    <row r="3083" spans="2:34">
      <c r="B3083" s="87"/>
      <c r="C3083" s="185"/>
      <c r="D3083" s="87"/>
      <c r="E3083" s="185"/>
      <c r="AC3083" s="87"/>
      <c r="AD3083" s="87"/>
      <c r="AE3083" s="87"/>
      <c r="AF3083" s="87"/>
      <c r="AG3083" s="2"/>
      <c r="AH3083" s="2"/>
    </row>
    <row r="3084" spans="2:34">
      <c r="B3084" s="87"/>
      <c r="C3084" s="185"/>
      <c r="D3084" s="87"/>
      <c r="E3084" s="185"/>
      <c r="AC3084" s="87"/>
      <c r="AD3084" s="87"/>
      <c r="AE3084" s="87"/>
      <c r="AF3084" s="87"/>
      <c r="AG3084" s="2"/>
      <c r="AH3084" s="2"/>
    </row>
    <row r="3085" spans="2:34">
      <c r="B3085" s="87"/>
      <c r="C3085" s="185"/>
      <c r="D3085" s="87"/>
      <c r="E3085" s="185"/>
      <c r="AC3085" s="87"/>
      <c r="AD3085" s="87"/>
      <c r="AE3085" s="87"/>
      <c r="AF3085" s="87"/>
      <c r="AG3085" s="2"/>
      <c r="AH3085" s="2"/>
    </row>
    <row r="3086" spans="2:34">
      <c r="B3086" s="87"/>
      <c r="C3086" s="185"/>
      <c r="D3086" s="87"/>
      <c r="E3086" s="185"/>
      <c r="AC3086" s="87"/>
      <c r="AD3086" s="87"/>
      <c r="AE3086" s="87"/>
      <c r="AF3086" s="87"/>
      <c r="AG3086" s="2"/>
      <c r="AH3086" s="2"/>
    </row>
    <row r="3087" spans="2:34">
      <c r="B3087" s="87"/>
      <c r="C3087" s="185"/>
      <c r="D3087" s="87"/>
      <c r="E3087" s="185"/>
      <c r="AC3087" s="87"/>
      <c r="AD3087" s="87"/>
      <c r="AE3087" s="87"/>
      <c r="AF3087" s="87"/>
      <c r="AG3087" s="2"/>
      <c r="AH3087" s="2"/>
    </row>
    <row r="3088" spans="2:34">
      <c r="B3088" s="87"/>
      <c r="C3088" s="185"/>
      <c r="D3088" s="87"/>
      <c r="E3088" s="185"/>
      <c r="AC3088" s="87"/>
      <c r="AD3088" s="87"/>
      <c r="AE3088" s="87"/>
      <c r="AF3088" s="87"/>
      <c r="AG3088" s="2"/>
      <c r="AH3088" s="2"/>
    </row>
    <row r="3089" spans="2:34">
      <c r="B3089" s="87"/>
      <c r="C3089" s="185"/>
      <c r="D3089" s="87"/>
      <c r="E3089" s="185"/>
      <c r="AC3089" s="87"/>
      <c r="AD3089" s="87"/>
      <c r="AE3089" s="87"/>
      <c r="AF3089" s="87"/>
      <c r="AG3089" s="2"/>
      <c r="AH3089" s="2"/>
    </row>
    <row r="3090" spans="2:34">
      <c r="B3090" s="87"/>
      <c r="C3090" s="185"/>
      <c r="D3090" s="87"/>
      <c r="E3090" s="185"/>
      <c r="AC3090" s="87"/>
      <c r="AD3090" s="87"/>
      <c r="AE3090" s="87"/>
      <c r="AF3090" s="87"/>
      <c r="AG3090" s="2"/>
      <c r="AH3090" s="2"/>
    </row>
    <row r="3091" spans="2:34">
      <c r="B3091" s="87"/>
      <c r="C3091" s="185"/>
      <c r="D3091" s="87"/>
      <c r="E3091" s="185"/>
      <c r="AC3091" s="87"/>
      <c r="AD3091" s="87"/>
      <c r="AE3091" s="87"/>
      <c r="AF3091" s="87"/>
      <c r="AG3091" s="2"/>
      <c r="AH3091" s="2"/>
    </row>
    <row r="3092" spans="2:34">
      <c r="B3092" s="87"/>
      <c r="C3092" s="185"/>
      <c r="D3092" s="87"/>
      <c r="E3092" s="185"/>
      <c r="AC3092" s="87"/>
      <c r="AD3092" s="87"/>
      <c r="AE3092" s="87"/>
      <c r="AF3092" s="87"/>
      <c r="AG3092" s="2"/>
      <c r="AH3092" s="2"/>
    </row>
    <row r="3093" spans="2:34">
      <c r="B3093" s="87"/>
      <c r="C3093" s="185"/>
      <c r="D3093" s="87"/>
      <c r="E3093" s="185"/>
      <c r="AC3093" s="87"/>
      <c r="AD3093" s="87"/>
      <c r="AE3093" s="87"/>
      <c r="AF3093" s="87"/>
      <c r="AG3093" s="2"/>
      <c r="AH3093" s="2"/>
    </row>
    <row r="3094" spans="2:34">
      <c r="B3094" s="87"/>
      <c r="C3094" s="185"/>
      <c r="D3094" s="87"/>
      <c r="E3094" s="185"/>
      <c r="AC3094" s="87"/>
      <c r="AD3094" s="87"/>
      <c r="AE3094" s="87"/>
      <c r="AF3094" s="87"/>
      <c r="AG3094" s="2"/>
      <c r="AH3094" s="2"/>
    </row>
    <row r="3095" spans="2:34">
      <c r="B3095" s="87"/>
      <c r="C3095" s="185"/>
      <c r="D3095" s="87"/>
      <c r="E3095" s="185"/>
      <c r="AC3095" s="87"/>
      <c r="AD3095" s="87"/>
      <c r="AE3095" s="87"/>
      <c r="AF3095" s="87"/>
      <c r="AG3095" s="2"/>
      <c r="AH3095" s="2"/>
    </row>
    <row r="3096" spans="2:34">
      <c r="B3096" s="87"/>
      <c r="C3096" s="185"/>
      <c r="D3096" s="87"/>
      <c r="E3096" s="185"/>
      <c r="AC3096" s="87"/>
      <c r="AD3096" s="87"/>
      <c r="AE3096" s="87"/>
      <c r="AF3096" s="87"/>
      <c r="AG3096" s="2"/>
      <c r="AH3096" s="2"/>
    </row>
    <row r="3097" spans="2:34">
      <c r="B3097" s="87"/>
      <c r="C3097" s="185"/>
      <c r="D3097" s="87"/>
      <c r="E3097" s="185"/>
      <c r="AC3097" s="87"/>
      <c r="AD3097" s="87"/>
      <c r="AE3097" s="87"/>
      <c r="AF3097" s="87"/>
      <c r="AG3097" s="2"/>
      <c r="AH3097" s="2"/>
    </row>
    <row r="3098" spans="2:34">
      <c r="B3098" s="87"/>
      <c r="C3098" s="185"/>
      <c r="D3098" s="87"/>
      <c r="E3098" s="185"/>
      <c r="AC3098" s="87"/>
      <c r="AD3098" s="87"/>
      <c r="AE3098" s="87"/>
      <c r="AF3098" s="87"/>
      <c r="AG3098" s="2"/>
      <c r="AH3098" s="2"/>
    </row>
    <row r="3099" spans="2:34">
      <c r="B3099" s="87"/>
      <c r="C3099" s="185"/>
      <c r="D3099" s="87"/>
      <c r="E3099" s="185"/>
      <c r="AC3099" s="87"/>
      <c r="AD3099" s="87"/>
      <c r="AE3099" s="87"/>
      <c r="AF3099" s="87"/>
      <c r="AG3099" s="2"/>
      <c r="AH3099" s="2"/>
    </row>
    <row r="3100" spans="2:34">
      <c r="B3100" s="87"/>
      <c r="C3100" s="185"/>
      <c r="D3100" s="87"/>
      <c r="E3100" s="185"/>
      <c r="AC3100" s="87"/>
      <c r="AD3100" s="87"/>
      <c r="AE3100" s="87"/>
      <c r="AF3100" s="87"/>
      <c r="AG3100" s="2"/>
      <c r="AH3100" s="2"/>
    </row>
    <row r="3101" spans="2:34">
      <c r="B3101" s="87"/>
      <c r="C3101" s="185"/>
      <c r="D3101" s="87"/>
      <c r="E3101" s="185"/>
      <c r="AC3101" s="87"/>
      <c r="AD3101" s="87"/>
      <c r="AE3101" s="87"/>
      <c r="AF3101" s="87"/>
      <c r="AG3101" s="2"/>
      <c r="AH3101" s="2"/>
    </row>
    <row r="3102" spans="2:34">
      <c r="B3102" s="87"/>
      <c r="C3102" s="185"/>
      <c r="D3102" s="87"/>
      <c r="E3102" s="185"/>
      <c r="AC3102" s="87"/>
      <c r="AD3102" s="87"/>
      <c r="AE3102" s="87"/>
      <c r="AF3102" s="87"/>
      <c r="AG3102" s="2"/>
      <c r="AH3102" s="2"/>
    </row>
    <row r="3103" spans="2:34">
      <c r="B3103" s="87"/>
      <c r="C3103" s="185"/>
      <c r="D3103" s="87"/>
      <c r="E3103" s="185"/>
      <c r="AC3103" s="87"/>
      <c r="AD3103" s="87"/>
      <c r="AE3103" s="87"/>
      <c r="AF3103" s="87"/>
      <c r="AG3103" s="2"/>
      <c r="AH3103" s="2"/>
    </row>
    <row r="3104" spans="2:34">
      <c r="B3104" s="87"/>
      <c r="C3104" s="185"/>
      <c r="D3104" s="87"/>
      <c r="E3104" s="185"/>
      <c r="AC3104" s="87"/>
      <c r="AD3104" s="87"/>
      <c r="AE3104" s="87"/>
      <c r="AF3104" s="87"/>
      <c r="AG3104" s="2"/>
      <c r="AH3104" s="2"/>
    </row>
    <row r="3105" spans="2:34">
      <c r="B3105" s="87"/>
      <c r="C3105" s="185"/>
      <c r="D3105" s="87"/>
      <c r="E3105" s="185"/>
      <c r="AC3105" s="87"/>
      <c r="AD3105" s="87"/>
      <c r="AE3105" s="87"/>
      <c r="AF3105" s="87"/>
      <c r="AG3105" s="2"/>
      <c r="AH3105" s="2"/>
    </row>
    <row r="3106" spans="2:34">
      <c r="B3106" s="87"/>
      <c r="C3106" s="185"/>
      <c r="D3106" s="87"/>
      <c r="E3106" s="185"/>
      <c r="AC3106" s="87"/>
      <c r="AD3106" s="87"/>
      <c r="AE3106" s="87"/>
      <c r="AF3106" s="87"/>
      <c r="AG3106" s="2"/>
      <c r="AH3106" s="2"/>
    </row>
    <row r="3107" spans="2:34">
      <c r="B3107" s="87"/>
      <c r="C3107" s="185"/>
      <c r="D3107" s="87"/>
      <c r="E3107" s="185"/>
      <c r="AC3107" s="87"/>
      <c r="AD3107" s="87"/>
      <c r="AE3107" s="87"/>
      <c r="AF3107" s="87"/>
      <c r="AG3107" s="2"/>
      <c r="AH3107" s="2"/>
    </row>
    <row r="3108" spans="2:34">
      <c r="B3108" s="87"/>
      <c r="C3108" s="185"/>
      <c r="D3108" s="87"/>
      <c r="E3108" s="185"/>
      <c r="AC3108" s="87"/>
      <c r="AD3108" s="87"/>
      <c r="AE3108" s="87"/>
      <c r="AF3108" s="87"/>
      <c r="AG3108" s="2"/>
      <c r="AH3108" s="2"/>
    </row>
    <row r="3109" spans="2:34">
      <c r="B3109" s="87"/>
      <c r="C3109" s="185"/>
      <c r="D3109" s="87"/>
      <c r="E3109" s="185"/>
      <c r="AC3109" s="87"/>
      <c r="AD3109" s="87"/>
      <c r="AE3109" s="87"/>
      <c r="AF3109" s="87"/>
      <c r="AG3109" s="2"/>
      <c r="AH3109" s="2"/>
    </row>
    <row r="3110" spans="2:34">
      <c r="B3110" s="87"/>
      <c r="C3110" s="185"/>
      <c r="D3110" s="87"/>
      <c r="E3110" s="185"/>
      <c r="AC3110" s="87"/>
      <c r="AD3110" s="87"/>
      <c r="AE3110" s="87"/>
      <c r="AF3110" s="87"/>
      <c r="AG3110" s="2"/>
      <c r="AH3110" s="2"/>
    </row>
    <row r="3111" spans="2:34">
      <c r="B3111" s="87"/>
      <c r="C3111" s="185"/>
      <c r="D3111" s="87"/>
      <c r="E3111" s="185"/>
      <c r="AC3111" s="87"/>
      <c r="AD3111" s="87"/>
      <c r="AE3111" s="87"/>
      <c r="AF3111" s="87"/>
      <c r="AG3111" s="2"/>
      <c r="AH3111" s="2"/>
    </row>
    <row r="3112" spans="2:34">
      <c r="B3112" s="87"/>
      <c r="C3112" s="185"/>
      <c r="D3112" s="87"/>
      <c r="E3112" s="185"/>
      <c r="AC3112" s="87"/>
      <c r="AD3112" s="87"/>
      <c r="AE3112" s="87"/>
      <c r="AF3112" s="87"/>
      <c r="AG3112" s="2"/>
      <c r="AH3112" s="2"/>
    </row>
    <row r="3113" spans="2:34">
      <c r="B3113" s="87"/>
      <c r="C3113" s="185"/>
      <c r="D3113" s="87"/>
      <c r="E3113" s="185"/>
      <c r="AC3113" s="87"/>
      <c r="AD3113" s="87"/>
      <c r="AE3113" s="87"/>
      <c r="AF3113" s="87"/>
      <c r="AG3113" s="2"/>
      <c r="AH3113" s="2"/>
    </row>
    <row r="3114" spans="2:34">
      <c r="B3114" s="87"/>
      <c r="C3114" s="185"/>
      <c r="D3114" s="87"/>
      <c r="E3114" s="185"/>
      <c r="AC3114" s="87"/>
      <c r="AD3114" s="87"/>
      <c r="AE3114" s="87"/>
      <c r="AF3114" s="87"/>
      <c r="AG3114" s="2"/>
      <c r="AH3114" s="2"/>
    </row>
    <row r="3115" spans="2:34">
      <c r="B3115" s="87"/>
      <c r="C3115" s="185"/>
      <c r="D3115" s="87"/>
      <c r="E3115" s="185"/>
      <c r="AC3115" s="87"/>
      <c r="AD3115" s="87"/>
      <c r="AE3115" s="87"/>
      <c r="AF3115" s="87"/>
      <c r="AG3115" s="2"/>
      <c r="AH3115" s="2"/>
    </row>
    <row r="3116" spans="2:34">
      <c r="B3116" s="87"/>
      <c r="C3116" s="185"/>
      <c r="D3116" s="87"/>
      <c r="E3116" s="185"/>
      <c r="AC3116" s="87"/>
      <c r="AD3116" s="87"/>
      <c r="AE3116" s="87"/>
      <c r="AF3116" s="87"/>
      <c r="AG3116" s="2"/>
      <c r="AH3116" s="2"/>
    </row>
    <row r="3117" spans="2:34">
      <c r="B3117" s="87"/>
      <c r="C3117" s="185"/>
      <c r="D3117" s="87"/>
      <c r="E3117" s="185"/>
      <c r="AC3117" s="87"/>
      <c r="AD3117" s="87"/>
      <c r="AE3117" s="87"/>
      <c r="AF3117" s="87"/>
      <c r="AG3117" s="2"/>
      <c r="AH3117" s="2"/>
    </row>
    <row r="3118" spans="2:34">
      <c r="B3118" s="87"/>
      <c r="C3118" s="185"/>
      <c r="D3118" s="87"/>
      <c r="E3118" s="185"/>
      <c r="AC3118" s="87"/>
      <c r="AD3118" s="87"/>
      <c r="AE3118" s="87"/>
      <c r="AF3118" s="87"/>
      <c r="AG3118" s="2"/>
      <c r="AH3118" s="2"/>
    </row>
    <row r="3119" spans="2:34">
      <c r="B3119" s="87"/>
      <c r="C3119" s="185"/>
      <c r="D3119" s="87"/>
      <c r="E3119" s="185"/>
      <c r="AC3119" s="87"/>
      <c r="AD3119" s="87"/>
      <c r="AE3119" s="87"/>
      <c r="AF3119" s="87"/>
      <c r="AG3119" s="2"/>
      <c r="AH3119" s="2"/>
    </row>
    <row r="3120" spans="2:34">
      <c r="B3120" s="87"/>
      <c r="C3120" s="185"/>
      <c r="D3120" s="87"/>
      <c r="E3120" s="185"/>
      <c r="AC3120" s="87"/>
      <c r="AD3120" s="87"/>
      <c r="AE3120" s="87"/>
      <c r="AF3120" s="87"/>
      <c r="AG3120" s="2"/>
      <c r="AH3120" s="2"/>
    </row>
    <row r="3121" spans="2:34">
      <c r="B3121" s="87"/>
      <c r="C3121" s="185"/>
      <c r="D3121" s="87"/>
      <c r="E3121" s="185"/>
      <c r="AC3121" s="87"/>
      <c r="AD3121" s="87"/>
      <c r="AE3121" s="87"/>
      <c r="AF3121" s="87"/>
      <c r="AG3121" s="2"/>
      <c r="AH3121" s="2"/>
    </row>
    <row r="3122" spans="2:34">
      <c r="B3122" s="87"/>
      <c r="C3122" s="185"/>
      <c r="D3122" s="87"/>
      <c r="E3122" s="185"/>
      <c r="AC3122" s="87"/>
      <c r="AD3122" s="87"/>
      <c r="AE3122" s="87"/>
      <c r="AF3122" s="87"/>
      <c r="AG3122" s="2"/>
      <c r="AH3122" s="2"/>
    </row>
    <row r="3123" spans="2:34">
      <c r="B3123" s="87"/>
      <c r="C3123" s="185"/>
      <c r="D3123" s="87"/>
      <c r="E3123" s="185"/>
      <c r="AC3123" s="87"/>
      <c r="AD3123" s="87"/>
      <c r="AE3123" s="87"/>
      <c r="AF3123" s="87"/>
      <c r="AG3123" s="2"/>
      <c r="AH3123" s="2"/>
    </row>
    <row r="3124" spans="2:34">
      <c r="B3124" s="87"/>
      <c r="C3124" s="185"/>
      <c r="D3124" s="87"/>
      <c r="E3124" s="185"/>
      <c r="AC3124" s="87"/>
      <c r="AD3124" s="87"/>
      <c r="AE3124" s="87"/>
      <c r="AF3124" s="87"/>
      <c r="AG3124" s="2"/>
      <c r="AH3124" s="2"/>
    </row>
    <row r="3125" spans="2:34">
      <c r="B3125" s="87"/>
      <c r="C3125" s="185"/>
      <c r="D3125" s="87"/>
      <c r="E3125" s="185"/>
      <c r="AC3125" s="87"/>
      <c r="AD3125" s="87"/>
      <c r="AE3125" s="87"/>
      <c r="AF3125" s="87"/>
      <c r="AG3125" s="2"/>
      <c r="AH3125" s="2"/>
    </row>
    <row r="3126" spans="2:34">
      <c r="B3126" s="87"/>
      <c r="C3126" s="185"/>
      <c r="D3126" s="87"/>
      <c r="E3126" s="185"/>
      <c r="AC3126" s="87"/>
      <c r="AD3126" s="87"/>
      <c r="AE3126" s="87"/>
      <c r="AF3126" s="87"/>
      <c r="AG3126" s="2"/>
      <c r="AH3126" s="2"/>
    </row>
    <row r="3127" spans="2:34">
      <c r="B3127" s="87"/>
      <c r="C3127" s="185"/>
      <c r="D3127" s="87"/>
      <c r="E3127" s="185"/>
      <c r="AC3127" s="87"/>
      <c r="AD3127" s="87"/>
      <c r="AE3127" s="87"/>
      <c r="AF3127" s="87"/>
      <c r="AG3127" s="2"/>
      <c r="AH3127" s="2"/>
    </row>
    <row r="3128" spans="2:34">
      <c r="B3128" s="87"/>
      <c r="C3128" s="185"/>
      <c r="D3128" s="87"/>
      <c r="E3128" s="185"/>
      <c r="AC3128" s="87"/>
      <c r="AD3128" s="87"/>
      <c r="AE3128" s="87"/>
      <c r="AF3128" s="87"/>
      <c r="AG3128" s="2"/>
      <c r="AH3128" s="2"/>
    </row>
    <row r="3129" spans="2:34">
      <c r="B3129" s="87"/>
      <c r="C3129" s="185"/>
      <c r="D3129" s="87"/>
      <c r="E3129" s="185"/>
      <c r="AC3129" s="87"/>
      <c r="AD3129" s="87"/>
      <c r="AE3129" s="87"/>
      <c r="AF3129" s="87"/>
      <c r="AG3129" s="2"/>
      <c r="AH3129" s="2"/>
    </row>
    <row r="3130" spans="2:34">
      <c r="B3130" s="87"/>
      <c r="C3130" s="185"/>
      <c r="D3130" s="87"/>
      <c r="E3130" s="185"/>
      <c r="AC3130" s="87"/>
      <c r="AD3130" s="87"/>
      <c r="AE3130" s="87"/>
      <c r="AF3130" s="87"/>
      <c r="AG3130" s="2"/>
      <c r="AH3130" s="2"/>
    </row>
    <row r="3131" spans="2:34">
      <c r="B3131" s="87"/>
      <c r="C3131" s="185"/>
      <c r="D3131" s="87"/>
      <c r="E3131" s="185"/>
      <c r="AC3131" s="87"/>
      <c r="AD3131" s="87"/>
      <c r="AE3131" s="87"/>
      <c r="AF3131" s="87"/>
      <c r="AG3131" s="2"/>
      <c r="AH3131" s="2"/>
    </row>
    <row r="3132" spans="2:34">
      <c r="B3132" s="87"/>
      <c r="C3132" s="185"/>
      <c r="D3132" s="87"/>
      <c r="E3132" s="185"/>
      <c r="AC3132" s="87"/>
      <c r="AD3132" s="87"/>
      <c r="AE3132" s="87"/>
      <c r="AF3132" s="87"/>
      <c r="AG3132" s="2"/>
      <c r="AH3132" s="2"/>
    </row>
    <row r="3133" spans="2:34">
      <c r="B3133" s="87"/>
      <c r="C3133" s="185"/>
      <c r="D3133" s="87"/>
      <c r="E3133" s="185"/>
      <c r="AC3133" s="87"/>
      <c r="AD3133" s="87"/>
      <c r="AE3133" s="87"/>
      <c r="AF3133" s="87"/>
      <c r="AG3133" s="2"/>
      <c r="AH3133" s="2"/>
    </row>
    <row r="3134" spans="2:34">
      <c r="B3134" s="87"/>
      <c r="C3134" s="185"/>
      <c r="D3134" s="87"/>
      <c r="E3134" s="185"/>
      <c r="AC3134" s="87"/>
      <c r="AD3134" s="87"/>
      <c r="AE3134" s="87"/>
      <c r="AF3134" s="87"/>
      <c r="AG3134" s="2"/>
      <c r="AH3134" s="2"/>
    </row>
    <row r="3135" spans="2:34">
      <c r="B3135" s="87"/>
      <c r="C3135" s="185"/>
      <c r="D3135" s="87"/>
      <c r="E3135" s="185"/>
      <c r="AC3135" s="87"/>
      <c r="AD3135" s="87"/>
      <c r="AE3135" s="87"/>
      <c r="AF3135" s="87"/>
      <c r="AG3135" s="2"/>
      <c r="AH3135" s="2"/>
    </row>
    <row r="3136" spans="2:34">
      <c r="B3136" s="87"/>
      <c r="C3136" s="185"/>
      <c r="D3136" s="87"/>
      <c r="E3136" s="185"/>
      <c r="AC3136" s="87"/>
      <c r="AD3136" s="87"/>
      <c r="AE3136" s="87"/>
      <c r="AF3136" s="87"/>
      <c r="AG3136" s="2"/>
      <c r="AH3136" s="2"/>
    </row>
    <row r="3137" spans="2:34">
      <c r="B3137" s="87"/>
      <c r="C3137" s="185"/>
      <c r="D3137" s="87"/>
      <c r="E3137" s="185"/>
      <c r="AC3137" s="87"/>
      <c r="AD3137" s="87"/>
      <c r="AE3137" s="87"/>
      <c r="AF3137" s="87"/>
      <c r="AG3137" s="2"/>
      <c r="AH3137" s="2"/>
    </row>
    <row r="3138" spans="2:34">
      <c r="B3138" s="87"/>
      <c r="C3138" s="185"/>
      <c r="D3138" s="87"/>
      <c r="E3138" s="185"/>
      <c r="AC3138" s="87"/>
      <c r="AD3138" s="87"/>
      <c r="AE3138" s="87"/>
      <c r="AF3138" s="87"/>
      <c r="AG3138" s="2"/>
      <c r="AH3138" s="2"/>
    </row>
    <row r="3139" spans="2:34">
      <c r="B3139" s="87"/>
      <c r="C3139" s="185"/>
      <c r="D3139" s="87"/>
      <c r="E3139" s="185"/>
      <c r="AC3139" s="87"/>
      <c r="AD3139" s="87"/>
      <c r="AE3139" s="87"/>
      <c r="AF3139" s="87"/>
      <c r="AG3139" s="2"/>
      <c r="AH3139" s="2"/>
    </row>
    <row r="3140" spans="2:34">
      <c r="B3140" s="87"/>
      <c r="C3140" s="185"/>
      <c r="D3140" s="87"/>
      <c r="E3140" s="185"/>
      <c r="AC3140" s="87"/>
      <c r="AD3140" s="87"/>
      <c r="AE3140" s="87"/>
      <c r="AF3140" s="87"/>
      <c r="AG3140" s="2"/>
      <c r="AH3140" s="2"/>
    </row>
    <row r="3141" spans="2:34">
      <c r="B3141" s="87"/>
      <c r="C3141" s="185"/>
      <c r="D3141" s="87"/>
      <c r="E3141" s="185"/>
      <c r="AC3141" s="87"/>
      <c r="AD3141" s="87"/>
      <c r="AE3141" s="87"/>
      <c r="AF3141" s="87"/>
      <c r="AG3141" s="2"/>
      <c r="AH3141" s="2"/>
    </row>
    <row r="3142" spans="2:34">
      <c r="B3142" s="87"/>
      <c r="C3142" s="185"/>
      <c r="D3142" s="87"/>
      <c r="E3142" s="185"/>
      <c r="AC3142" s="87"/>
      <c r="AD3142" s="87"/>
      <c r="AE3142" s="87"/>
      <c r="AF3142" s="87"/>
      <c r="AG3142" s="2"/>
      <c r="AH3142" s="2"/>
    </row>
    <row r="3143" spans="2:34">
      <c r="B3143" s="87"/>
      <c r="C3143" s="185"/>
      <c r="D3143" s="87"/>
      <c r="E3143" s="185"/>
      <c r="AC3143" s="87"/>
      <c r="AD3143" s="87"/>
      <c r="AE3143" s="87"/>
      <c r="AF3143" s="87"/>
      <c r="AG3143" s="2"/>
      <c r="AH3143" s="2"/>
    </row>
    <row r="3144" spans="2:34">
      <c r="B3144" s="87"/>
      <c r="C3144" s="185"/>
      <c r="D3144" s="87"/>
      <c r="E3144" s="185"/>
      <c r="AC3144" s="87"/>
      <c r="AD3144" s="87"/>
      <c r="AE3144" s="87"/>
      <c r="AF3144" s="87"/>
      <c r="AG3144" s="2"/>
      <c r="AH3144" s="2"/>
    </row>
    <row r="3145" spans="2:34">
      <c r="B3145" s="87"/>
      <c r="C3145" s="185"/>
      <c r="D3145" s="87"/>
      <c r="E3145" s="185"/>
      <c r="AC3145" s="87"/>
      <c r="AD3145" s="87"/>
      <c r="AE3145" s="87"/>
      <c r="AF3145" s="87"/>
      <c r="AG3145" s="2"/>
      <c r="AH3145" s="2"/>
    </row>
    <row r="3146" spans="2:34">
      <c r="B3146" s="87"/>
      <c r="C3146" s="185"/>
      <c r="D3146" s="87"/>
      <c r="E3146" s="185"/>
      <c r="AC3146" s="87"/>
      <c r="AD3146" s="87"/>
      <c r="AE3146" s="87"/>
      <c r="AF3146" s="87"/>
      <c r="AG3146" s="2"/>
      <c r="AH3146" s="2"/>
    </row>
    <row r="3147" spans="2:34">
      <c r="B3147" s="87"/>
      <c r="C3147" s="185"/>
      <c r="D3147" s="87"/>
      <c r="E3147" s="185"/>
      <c r="AC3147" s="87"/>
      <c r="AD3147" s="87"/>
      <c r="AE3147" s="87"/>
      <c r="AF3147" s="87"/>
      <c r="AG3147" s="2"/>
      <c r="AH3147" s="2"/>
    </row>
    <row r="3148" spans="2:34">
      <c r="B3148" s="87"/>
      <c r="C3148" s="185"/>
      <c r="D3148" s="87"/>
      <c r="E3148" s="185"/>
      <c r="AC3148" s="87"/>
      <c r="AD3148" s="87"/>
      <c r="AE3148" s="87"/>
      <c r="AF3148" s="87"/>
      <c r="AG3148" s="2"/>
      <c r="AH3148" s="2"/>
    </row>
    <row r="3149" spans="2:34">
      <c r="B3149" s="87"/>
      <c r="C3149" s="185"/>
      <c r="D3149" s="87"/>
      <c r="E3149" s="185"/>
      <c r="AC3149" s="87"/>
      <c r="AD3149" s="87"/>
      <c r="AE3149" s="87"/>
      <c r="AF3149" s="87"/>
      <c r="AG3149" s="2"/>
      <c r="AH3149" s="2"/>
    </row>
    <row r="3150" spans="2:34">
      <c r="B3150" s="87"/>
      <c r="C3150" s="185"/>
      <c r="D3150" s="87"/>
      <c r="E3150" s="185"/>
      <c r="AC3150" s="87"/>
      <c r="AD3150" s="87"/>
      <c r="AE3150" s="87"/>
      <c r="AF3150" s="87"/>
      <c r="AG3150" s="2"/>
      <c r="AH3150" s="2"/>
    </row>
    <row r="3151" spans="2:34">
      <c r="B3151" s="87"/>
      <c r="C3151" s="185"/>
      <c r="D3151" s="87"/>
      <c r="E3151" s="185"/>
      <c r="AC3151" s="87"/>
      <c r="AD3151" s="87"/>
      <c r="AE3151" s="87"/>
      <c r="AF3151" s="87"/>
      <c r="AG3151" s="2"/>
      <c r="AH3151" s="2"/>
    </row>
    <row r="3152" spans="2:34">
      <c r="B3152" s="87"/>
      <c r="C3152" s="185"/>
      <c r="D3152" s="87"/>
      <c r="E3152" s="185"/>
      <c r="AC3152" s="87"/>
      <c r="AD3152" s="87"/>
      <c r="AE3152" s="87"/>
      <c r="AF3152" s="87"/>
      <c r="AG3152" s="2"/>
      <c r="AH3152" s="2"/>
    </row>
    <row r="3153" spans="2:34">
      <c r="B3153" s="87"/>
      <c r="C3153" s="185"/>
      <c r="D3153" s="87"/>
      <c r="E3153" s="185"/>
      <c r="AC3153" s="87"/>
      <c r="AD3153" s="87"/>
      <c r="AE3153" s="87"/>
      <c r="AF3153" s="87"/>
      <c r="AG3153" s="2"/>
      <c r="AH3153" s="2"/>
    </row>
    <row r="3154" spans="2:34">
      <c r="B3154" s="87"/>
      <c r="C3154" s="185"/>
      <c r="D3154" s="87"/>
      <c r="E3154" s="185"/>
      <c r="AC3154" s="87"/>
      <c r="AD3154" s="87"/>
      <c r="AE3154" s="87"/>
      <c r="AF3154" s="87"/>
      <c r="AG3154" s="2"/>
      <c r="AH3154" s="2"/>
    </row>
    <row r="3155" spans="2:34">
      <c r="B3155" s="87"/>
      <c r="C3155" s="185"/>
      <c r="D3155" s="87"/>
      <c r="E3155" s="185"/>
      <c r="AC3155" s="87"/>
      <c r="AD3155" s="87"/>
      <c r="AE3155" s="87"/>
      <c r="AF3155" s="87"/>
      <c r="AG3155" s="2"/>
      <c r="AH3155" s="2"/>
    </row>
    <row r="3156" spans="2:34">
      <c r="B3156" s="87"/>
      <c r="C3156" s="185"/>
      <c r="D3156" s="87"/>
      <c r="E3156" s="185"/>
      <c r="AC3156" s="87"/>
      <c r="AD3156" s="87"/>
      <c r="AE3156" s="87"/>
      <c r="AF3156" s="87"/>
      <c r="AG3156" s="2"/>
      <c r="AH3156" s="2"/>
    </row>
    <row r="3157" spans="2:34">
      <c r="B3157" s="87"/>
      <c r="C3157" s="185"/>
      <c r="D3157" s="87"/>
      <c r="E3157" s="185"/>
      <c r="AC3157" s="87"/>
      <c r="AD3157" s="87"/>
      <c r="AE3157" s="87"/>
      <c r="AF3157" s="87"/>
      <c r="AG3157" s="2"/>
      <c r="AH3157" s="2"/>
    </row>
    <row r="3158" spans="2:34">
      <c r="B3158" s="87"/>
      <c r="C3158" s="185"/>
      <c r="D3158" s="87"/>
      <c r="E3158" s="185"/>
      <c r="AC3158" s="87"/>
      <c r="AD3158" s="87"/>
      <c r="AE3158" s="87"/>
      <c r="AF3158" s="87"/>
      <c r="AG3158" s="2"/>
      <c r="AH3158" s="2"/>
    </row>
    <row r="3159" spans="2:34">
      <c r="B3159" s="87"/>
      <c r="C3159" s="185"/>
      <c r="D3159" s="87"/>
      <c r="E3159" s="185"/>
      <c r="AC3159" s="87"/>
      <c r="AD3159" s="87"/>
      <c r="AE3159" s="87"/>
      <c r="AF3159" s="87"/>
      <c r="AG3159" s="2"/>
      <c r="AH3159" s="2"/>
    </row>
    <row r="3160" spans="2:34">
      <c r="B3160" s="87"/>
      <c r="C3160" s="185"/>
      <c r="D3160" s="87"/>
      <c r="E3160" s="185"/>
      <c r="AC3160" s="87"/>
      <c r="AD3160" s="87"/>
      <c r="AE3160" s="87"/>
      <c r="AF3160" s="87"/>
      <c r="AG3160" s="2"/>
      <c r="AH3160" s="2"/>
    </row>
    <row r="3161" spans="2:34">
      <c r="B3161" s="87"/>
      <c r="C3161" s="185"/>
      <c r="D3161" s="87"/>
      <c r="E3161" s="185"/>
      <c r="AC3161" s="87"/>
      <c r="AD3161" s="87"/>
      <c r="AE3161" s="87"/>
      <c r="AF3161" s="87"/>
      <c r="AG3161" s="2"/>
      <c r="AH3161" s="2"/>
    </row>
    <row r="3162" spans="2:34">
      <c r="B3162" s="87"/>
      <c r="C3162" s="185"/>
      <c r="D3162" s="87"/>
      <c r="E3162" s="185"/>
      <c r="AC3162" s="87"/>
      <c r="AD3162" s="87"/>
      <c r="AE3162" s="87"/>
      <c r="AF3162" s="87"/>
      <c r="AG3162" s="2"/>
      <c r="AH3162" s="2"/>
    </row>
    <row r="3163" spans="2:34">
      <c r="B3163" s="87"/>
      <c r="C3163" s="185"/>
      <c r="D3163" s="87"/>
      <c r="E3163" s="185"/>
      <c r="AC3163" s="87"/>
      <c r="AD3163" s="87"/>
      <c r="AE3163" s="87"/>
      <c r="AF3163" s="87"/>
      <c r="AG3163" s="2"/>
      <c r="AH3163" s="2"/>
    </row>
    <row r="3164" spans="2:34">
      <c r="B3164" s="87"/>
      <c r="C3164" s="185"/>
      <c r="D3164" s="87"/>
      <c r="E3164" s="185"/>
      <c r="AC3164" s="87"/>
      <c r="AD3164" s="87"/>
      <c r="AE3164" s="87"/>
      <c r="AF3164" s="87"/>
      <c r="AG3164" s="2"/>
      <c r="AH3164" s="2"/>
    </row>
    <row r="3165" spans="2:34">
      <c r="B3165" s="87"/>
      <c r="C3165" s="185"/>
      <c r="D3165" s="87"/>
      <c r="E3165" s="185"/>
      <c r="AC3165" s="87"/>
      <c r="AD3165" s="87"/>
      <c r="AE3165" s="87"/>
      <c r="AF3165" s="87"/>
      <c r="AG3165" s="2"/>
      <c r="AH3165" s="2"/>
    </row>
    <row r="3166" spans="2:34">
      <c r="B3166" s="87"/>
      <c r="C3166" s="185"/>
      <c r="D3166" s="87"/>
      <c r="E3166" s="185"/>
      <c r="AC3166" s="87"/>
      <c r="AD3166" s="87"/>
      <c r="AE3166" s="87"/>
      <c r="AF3166" s="87"/>
      <c r="AG3166" s="2"/>
      <c r="AH3166" s="2"/>
    </row>
    <row r="3167" spans="2:34">
      <c r="B3167" s="87"/>
      <c r="C3167" s="185"/>
      <c r="D3167" s="87"/>
      <c r="E3167" s="185"/>
      <c r="AC3167" s="87"/>
      <c r="AD3167" s="87"/>
      <c r="AE3167" s="87"/>
      <c r="AF3167" s="87"/>
      <c r="AG3167" s="2"/>
      <c r="AH3167" s="2"/>
    </row>
    <row r="3168" spans="2:34">
      <c r="B3168" s="87"/>
      <c r="C3168" s="185"/>
      <c r="D3168" s="87"/>
      <c r="E3168" s="185"/>
      <c r="AC3168" s="87"/>
      <c r="AD3168" s="87"/>
      <c r="AE3168" s="87"/>
      <c r="AF3168" s="87"/>
      <c r="AG3168" s="2"/>
      <c r="AH3168" s="2"/>
    </row>
    <row r="3169" spans="2:34">
      <c r="B3169" s="87"/>
      <c r="C3169" s="185"/>
      <c r="D3169" s="87"/>
      <c r="E3169" s="185"/>
      <c r="AC3169" s="87"/>
      <c r="AD3169" s="87"/>
      <c r="AE3169" s="87"/>
      <c r="AF3169" s="87"/>
      <c r="AG3169" s="2"/>
      <c r="AH3169" s="2"/>
    </row>
    <row r="3170" spans="2:34">
      <c r="B3170" s="87"/>
      <c r="C3170" s="185"/>
      <c r="D3170" s="87"/>
      <c r="E3170" s="185"/>
      <c r="AC3170" s="87"/>
      <c r="AD3170" s="87"/>
      <c r="AE3170" s="87"/>
      <c r="AF3170" s="87"/>
      <c r="AG3170" s="2"/>
      <c r="AH3170" s="2"/>
    </row>
    <row r="3171" spans="2:34">
      <c r="B3171" s="87"/>
      <c r="C3171" s="185"/>
      <c r="D3171" s="87"/>
      <c r="E3171" s="185"/>
      <c r="AC3171" s="87"/>
      <c r="AD3171" s="87"/>
      <c r="AE3171" s="87"/>
      <c r="AF3171" s="87"/>
      <c r="AG3171" s="2"/>
      <c r="AH3171" s="2"/>
    </row>
    <row r="3172" spans="2:34">
      <c r="B3172" s="87"/>
      <c r="C3172" s="185"/>
      <c r="D3172" s="87"/>
      <c r="E3172" s="185"/>
      <c r="AC3172" s="87"/>
      <c r="AD3172" s="87"/>
      <c r="AE3172" s="87"/>
      <c r="AF3172" s="87"/>
      <c r="AG3172" s="2"/>
      <c r="AH3172" s="2"/>
    </row>
    <row r="3173" spans="2:34">
      <c r="B3173" s="87"/>
      <c r="C3173" s="185"/>
      <c r="D3173" s="87"/>
      <c r="E3173" s="185"/>
      <c r="AC3173" s="87"/>
      <c r="AD3173" s="87"/>
      <c r="AE3173" s="87"/>
      <c r="AF3173" s="87"/>
      <c r="AG3173" s="2"/>
      <c r="AH3173" s="2"/>
    </row>
    <row r="3174" spans="2:34">
      <c r="B3174" s="87"/>
      <c r="C3174" s="185"/>
      <c r="D3174" s="87"/>
      <c r="E3174" s="185"/>
      <c r="AC3174" s="87"/>
      <c r="AD3174" s="87"/>
      <c r="AE3174" s="87"/>
      <c r="AF3174" s="87"/>
      <c r="AG3174" s="2"/>
      <c r="AH3174" s="2"/>
    </row>
    <row r="3175" spans="2:34">
      <c r="B3175" s="87"/>
      <c r="C3175" s="185"/>
      <c r="D3175" s="87"/>
      <c r="E3175" s="185"/>
      <c r="AC3175" s="87"/>
      <c r="AD3175" s="87"/>
      <c r="AE3175" s="87"/>
      <c r="AF3175" s="87"/>
      <c r="AG3175" s="2"/>
      <c r="AH3175" s="2"/>
    </row>
    <row r="3176" spans="2:34">
      <c r="B3176" s="87"/>
      <c r="C3176" s="185"/>
      <c r="D3176" s="87"/>
      <c r="E3176" s="185"/>
      <c r="AC3176" s="87"/>
      <c r="AD3176" s="87"/>
      <c r="AE3176" s="87"/>
      <c r="AF3176" s="87"/>
      <c r="AG3176" s="2"/>
      <c r="AH3176" s="2"/>
    </row>
    <row r="3177" spans="2:34">
      <c r="B3177" s="87"/>
      <c r="C3177" s="185"/>
      <c r="D3177" s="87"/>
      <c r="E3177" s="185"/>
      <c r="AC3177" s="87"/>
      <c r="AD3177" s="87"/>
      <c r="AE3177" s="87"/>
      <c r="AF3177" s="87"/>
      <c r="AG3177" s="2"/>
      <c r="AH3177" s="2"/>
    </row>
    <row r="3178" spans="2:34">
      <c r="B3178" s="87"/>
      <c r="C3178" s="185"/>
      <c r="D3178" s="87"/>
      <c r="E3178" s="185"/>
      <c r="AC3178" s="87"/>
      <c r="AD3178" s="87"/>
      <c r="AE3178" s="87"/>
      <c r="AF3178" s="87"/>
      <c r="AG3178" s="2"/>
      <c r="AH3178" s="2"/>
    </row>
    <row r="3179" spans="2:34">
      <c r="B3179" s="87"/>
      <c r="C3179" s="185"/>
      <c r="D3179" s="87"/>
      <c r="E3179" s="185"/>
      <c r="AC3179" s="87"/>
      <c r="AD3179" s="87"/>
      <c r="AE3179" s="87"/>
      <c r="AF3179" s="87"/>
      <c r="AG3179" s="2"/>
      <c r="AH3179" s="2"/>
    </row>
    <row r="3180" spans="2:34">
      <c r="B3180" s="87"/>
      <c r="C3180" s="185"/>
      <c r="D3180" s="87"/>
      <c r="E3180" s="185"/>
      <c r="AC3180" s="87"/>
      <c r="AD3180" s="87"/>
      <c r="AE3180" s="87"/>
      <c r="AF3180" s="87"/>
      <c r="AG3180" s="2"/>
      <c r="AH3180" s="2"/>
    </row>
    <row r="3181" spans="2:34">
      <c r="B3181" s="87"/>
      <c r="C3181" s="185"/>
      <c r="D3181" s="87"/>
      <c r="E3181" s="185"/>
      <c r="AC3181" s="87"/>
      <c r="AD3181" s="87"/>
      <c r="AE3181" s="87"/>
      <c r="AF3181" s="87"/>
      <c r="AG3181" s="2"/>
      <c r="AH3181" s="2"/>
    </row>
    <row r="3182" spans="2:34">
      <c r="B3182" s="87"/>
      <c r="C3182" s="185"/>
      <c r="D3182" s="87"/>
      <c r="E3182" s="185"/>
      <c r="AC3182" s="87"/>
      <c r="AD3182" s="87"/>
      <c r="AE3182" s="87"/>
      <c r="AF3182" s="87"/>
      <c r="AG3182" s="2"/>
      <c r="AH3182" s="2"/>
    </row>
    <row r="3183" spans="2:34">
      <c r="B3183" s="87"/>
      <c r="C3183" s="185"/>
      <c r="D3183" s="87"/>
      <c r="E3183" s="185"/>
      <c r="AC3183" s="87"/>
      <c r="AD3183" s="87"/>
      <c r="AE3183" s="87"/>
      <c r="AF3183" s="87"/>
      <c r="AG3183" s="2"/>
      <c r="AH3183" s="2"/>
    </row>
    <row r="3184" spans="2:34">
      <c r="B3184" s="87"/>
      <c r="C3184" s="185"/>
      <c r="D3184" s="87"/>
      <c r="E3184" s="185"/>
      <c r="AC3184" s="87"/>
      <c r="AD3184" s="87"/>
      <c r="AE3184" s="87"/>
      <c r="AF3184" s="87"/>
      <c r="AG3184" s="2"/>
      <c r="AH3184" s="2"/>
    </row>
    <row r="3185" spans="2:34">
      <c r="B3185" s="87"/>
      <c r="C3185" s="185"/>
      <c r="D3185" s="87"/>
      <c r="E3185" s="185"/>
      <c r="AC3185" s="87"/>
      <c r="AD3185" s="87"/>
      <c r="AE3185" s="87"/>
      <c r="AF3185" s="87"/>
      <c r="AG3185" s="2"/>
      <c r="AH3185" s="2"/>
    </row>
    <row r="3186" spans="2:34">
      <c r="B3186" s="87"/>
      <c r="C3186" s="185"/>
      <c r="D3186" s="87"/>
      <c r="E3186" s="185"/>
      <c r="AC3186" s="87"/>
      <c r="AD3186" s="87"/>
      <c r="AE3186" s="87"/>
      <c r="AF3186" s="87"/>
      <c r="AG3186" s="2"/>
      <c r="AH3186" s="2"/>
    </row>
    <row r="3187" spans="2:34">
      <c r="B3187" s="87"/>
      <c r="C3187" s="185"/>
      <c r="D3187" s="87"/>
      <c r="E3187" s="185"/>
      <c r="AC3187" s="87"/>
      <c r="AD3187" s="87"/>
      <c r="AE3187" s="87"/>
      <c r="AF3187" s="87"/>
      <c r="AG3187" s="2"/>
      <c r="AH3187" s="2"/>
    </row>
    <row r="3188" spans="2:34">
      <c r="B3188" s="87"/>
      <c r="C3188" s="185"/>
      <c r="D3188" s="87"/>
      <c r="E3188" s="185"/>
      <c r="AC3188" s="87"/>
      <c r="AD3188" s="87"/>
      <c r="AE3188" s="87"/>
      <c r="AF3188" s="87"/>
      <c r="AG3188" s="2"/>
      <c r="AH3188" s="2"/>
    </row>
    <row r="3189" spans="2:34">
      <c r="B3189" s="87"/>
      <c r="C3189" s="185"/>
      <c r="D3189" s="87"/>
      <c r="E3189" s="185"/>
      <c r="AC3189" s="87"/>
      <c r="AD3189" s="87"/>
      <c r="AE3189" s="87"/>
      <c r="AF3189" s="87"/>
      <c r="AG3189" s="2"/>
      <c r="AH3189" s="2"/>
    </row>
    <row r="3190" spans="2:34">
      <c r="B3190" s="87"/>
      <c r="C3190" s="185"/>
      <c r="D3190" s="87"/>
      <c r="E3190" s="185"/>
      <c r="AC3190" s="87"/>
      <c r="AD3190" s="87"/>
      <c r="AE3190" s="87"/>
      <c r="AF3190" s="87"/>
      <c r="AG3190" s="2"/>
      <c r="AH3190" s="2"/>
    </row>
    <row r="3191" spans="2:34">
      <c r="B3191" s="87"/>
      <c r="C3191" s="185"/>
      <c r="D3191" s="87"/>
      <c r="E3191" s="185"/>
      <c r="AC3191" s="87"/>
      <c r="AD3191" s="87"/>
      <c r="AE3191" s="87"/>
      <c r="AF3191" s="87"/>
      <c r="AG3191" s="2"/>
      <c r="AH3191" s="2"/>
    </row>
    <row r="3192" spans="2:34">
      <c r="B3192" s="87"/>
      <c r="C3192" s="185"/>
      <c r="D3192" s="87"/>
      <c r="E3192" s="185"/>
      <c r="AC3192" s="87"/>
      <c r="AD3192" s="87"/>
      <c r="AE3192" s="87"/>
      <c r="AF3192" s="87"/>
      <c r="AG3192" s="2"/>
      <c r="AH3192" s="2"/>
    </row>
    <row r="3193" spans="2:34">
      <c r="B3193" s="87"/>
      <c r="C3193" s="185"/>
      <c r="D3193" s="87"/>
      <c r="E3193" s="185"/>
      <c r="AC3193" s="87"/>
      <c r="AD3193" s="87"/>
      <c r="AE3193" s="87"/>
      <c r="AF3193" s="87"/>
      <c r="AG3193" s="2"/>
      <c r="AH3193" s="2"/>
    </row>
    <row r="3194" spans="2:34">
      <c r="B3194" s="87"/>
      <c r="C3194" s="185"/>
      <c r="D3194" s="87"/>
      <c r="E3194" s="185"/>
      <c r="AC3194" s="87"/>
      <c r="AD3194" s="87"/>
      <c r="AE3194" s="87"/>
      <c r="AF3194" s="87"/>
      <c r="AG3194" s="2"/>
      <c r="AH3194" s="2"/>
    </row>
    <row r="3195" spans="2:34">
      <c r="B3195" s="87"/>
      <c r="C3195" s="185"/>
      <c r="D3195" s="87"/>
      <c r="E3195" s="185"/>
      <c r="AC3195" s="87"/>
      <c r="AD3195" s="87"/>
      <c r="AE3195" s="87"/>
      <c r="AF3195" s="87"/>
      <c r="AG3195" s="2"/>
      <c r="AH3195" s="2"/>
    </row>
    <row r="3196" spans="2:34">
      <c r="B3196" s="87"/>
      <c r="C3196" s="185"/>
      <c r="D3196" s="87"/>
      <c r="E3196" s="185"/>
      <c r="AC3196" s="87"/>
      <c r="AD3196" s="87"/>
      <c r="AE3196" s="87"/>
      <c r="AF3196" s="87"/>
      <c r="AG3196" s="2"/>
      <c r="AH3196" s="2"/>
    </row>
    <row r="3197" spans="2:34">
      <c r="B3197" s="87"/>
      <c r="C3197" s="185"/>
      <c r="D3197" s="87"/>
      <c r="E3197" s="185"/>
      <c r="AC3197" s="87"/>
      <c r="AD3197" s="87"/>
      <c r="AE3197" s="87"/>
      <c r="AF3197" s="87"/>
      <c r="AG3197" s="2"/>
      <c r="AH3197" s="2"/>
    </row>
    <row r="3198" spans="2:34">
      <c r="B3198" s="87"/>
      <c r="C3198" s="185"/>
      <c r="D3198" s="87"/>
      <c r="E3198" s="185"/>
      <c r="AC3198" s="87"/>
      <c r="AD3198" s="87"/>
      <c r="AE3198" s="87"/>
      <c r="AF3198" s="87"/>
      <c r="AG3198" s="2"/>
      <c r="AH3198" s="2"/>
    </row>
    <row r="3199" spans="2:34">
      <c r="B3199" s="87"/>
      <c r="C3199" s="185"/>
      <c r="D3199" s="87"/>
      <c r="E3199" s="185"/>
      <c r="AC3199" s="87"/>
      <c r="AD3199" s="87"/>
      <c r="AE3199" s="87"/>
      <c r="AF3199" s="87"/>
      <c r="AG3199" s="2"/>
      <c r="AH3199" s="2"/>
    </row>
    <row r="3200" spans="2:34">
      <c r="B3200" s="87"/>
      <c r="C3200" s="185"/>
      <c r="D3200" s="87"/>
      <c r="E3200" s="185"/>
      <c r="AC3200" s="87"/>
      <c r="AD3200" s="87"/>
      <c r="AE3200" s="87"/>
      <c r="AF3200" s="87"/>
      <c r="AG3200" s="2"/>
      <c r="AH3200" s="2"/>
    </row>
    <row r="3201" spans="2:34">
      <c r="B3201" s="87"/>
      <c r="C3201" s="185"/>
      <c r="D3201" s="87"/>
      <c r="E3201" s="185"/>
      <c r="AC3201" s="87"/>
      <c r="AD3201" s="87"/>
      <c r="AE3201" s="87"/>
      <c r="AF3201" s="87"/>
      <c r="AG3201" s="2"/>
      <c r="AH3201" s="2"/>
    </row>
    <row r="3202" spans="2:34">
      <c r="B3202" s="87"/>
      <c r="C3202" s="185"/>
      <c r="D3202" s="87"/>
      <c r="E3202" s="185"/>
      <c r="AC3202" s="87"/>
      <c r="AD3202" s="87"/>
      <c r="AE3202" s="87"/>
      <c r="AF3202" s="87"/>
      <c r="AG3202" s="2"/>
      <c r="AH3202" s="2"/>
    </row>
    <row r="3203" spans="2:34">
      <c r="B3203" s="87"/>
      <c r="C3203" s="185"/>
      <c r="D3203" s="87"/>
      <c r="E3203" s="185"/>
      <c r="AC3203" s="87"/>
      <c r="AD3203" s="87"/>
      <c r="AE3203" s="87"/>
      <c r="AF3203" s="87"/>
      <c r="AG3203" s="2"/>
      <c r="AH3203" s="2"/>
    </row>
    <row r="3204" spans="2:34">
      <c r="B3204" s="87"/>
      <c r="C3204" s="185"/>
      <c r="D3204" s="87"/>
      <c r="E3204" s="185"/>
      <c r="AC3204" s="87"/>
      <c r="AD3204" s="87"/>
      <c r="AE3204" s="87"/>
      <c r="AF3204" s="87"/>
      <c r="AG3204" s="2"/>
      <c r="AH3204" s="2"/>
    </row>
    <row r="3205" spans="2:34">
      <c r="B3205" s="87"/>
      <c r="C3205" s="185"/>
      <c r="D3205" s="87"/>
      <c r="E3205" s="185"/>
      <c r="AC3205" s="87"/>
      <c r="AD3205" s="87"/>
      <c r="AE3205" s="87"/>
      <c r="AF3205" s="87"/>
      <c r="AG3205" s="2"/>
      <c r="AH3205" s="2"/>
    </row>
    <row r="3206" spans="2:34">
      <c r="B3206" s="87"/>
      <c r="C3206" s="185"/>
      <c r="D3206" s="87"/>
      <c r="E3206" s="185"/>
      <c r="AC3206" s="87"/>
      <c r="AD3206" s="87"/>
      <c r="AE3206" s="87"/>
      <c r="AF3206" s="87"/>
      <c r="AG3206" s="2"/>
      <c r="AH3206" s="2"/>
    </row>
    <row r="3207" spans="2:34">
      <c r="B3207" s="87"/>
      <c r="C3207" s="185"/>
      <c r="D3207" s="87"/>
      <c r="E3207" s="185"/>
      <c r="AC3207" s="87"/>
      <c r="AD3207" s="87"/>
      <c r="AE3207" s="87"/>
      <c r="AF3207" s="87"/>
      <c r="AG3207" s="2"/>
      <c r="AH3207" s="2"/>
    </row>
    <row r="3208" spans="2:34">
      <c r="B3208" s="87"/>
      <c r="C3208" s="185"/>
      <c r="D3208" s="87"/>
      <c r="E3208" s="185"/>
      <c r="AC3208" s="87"/>
      <c r="AD3208" s="87"/>
      <c r="AE3208" s="87"/>
      <c r="AF3208" s="87"/>
      <c r="AG3208" s="2"/>
      <c r="AH3208" s="2"/>
    </row>
    <row r="3209" spans="2:34">
      <c r="B3209" s="87"/>
      <c r="C3209" s="185"/>
      <c r="D3209" s="87"/>
      <c r="E3209" s="185"/>
      <c r="AC3209" s="87"/>
      <c r="AD3209" s="87"/>
      <c r="AE3209" s="87"/>
      <c r="AF3209" s="87"/>
      <c r="AG3209" s="2"/>
      <c r="AH3209" s="2"/>
    </row>
    <row r="3210" spans="2:34">
      <c r="B3210" s="87"/>
      <c r="C3210" s="185"/>
      <c r="D3210" s="87"/>
      <c r="E3210" s="185"/>
      <c r="AC3210" s="87"/>
      <c r="AD3210" s="87"/>
      <c r="AE3210" s="87"/>
      <c r="AF3210" s="87"/>
      <c r="AG3210" s="2"/>
      <c r="AH3210" s="2"/>
    </row>
    <row r="3211" spans="2:34">
      <c r="B3211" s="87"/>
      <c r="C3211" s="185"/>
      <c r="D3211" s="87"/>
      <c r="E3211" s="185"/>
      <c r="AC3211" s="87"/>
      <c r="AD3211" s="87"/>
      <c r="AE3211" s="87"/>
      <c r="AF3211" s="87"/>
      <c r="AG3211" s="2"/>
      <c r="AH3211" s="2"/>
    </row>
    <row r="3212" spans="2:34">
      <c r="B3212" s="87"/>
      <c r="C3212" s="185"/>
      <c r="D3212" s="87"/>
      <c r="E3212" s="185"/>
      <c r="AC3212" s="87"/>
      <c r="AD3212" s="87"/>
      <c r="AE3212" s="87"/>
      <c r="AF3212" s="87"/>
      <c r="AG3212" s="2"/>
      <c r="AH3212" s="2"/>
    </row>
    <row r="3213" spans="2:34">
      <c r="B3213" s="87"/>
      <c r="C3213" s="185"/>
      <c r="D3213" s="87"/>
      <c r="E3213" s="185"/>
      <c r="AC3213" s="87"/>
      <c r="AD3213" s="87"/>
      <c r="AE3213" s="87"/>
      <c r="AF3213" s="87"/>
      <c r="AG3213" s="2"/>
      <c r="AH3213" s="2"/>
    </row>
    <row r="3214" spans="2:34">
      <c r="B3214" s="87"/>
      <c r="C3214" s="185"/>
      <c r="D3214" s="87"/>
      <c r="E3214" s="185"/>
      <c r="AC3214" s="87"/>
      <c r="AD3214" s="87"/>
      <c r="AE3214" s="87"/>
      <c r="AF3214" s="87"/>
      <c r="AG3214" s="2"/>
      <c r="AH3214" s="2"/>
    </row>
    <row r="3215" spans="2:34">
      <c r="B3215" s="87"/>
      <c r="C3215" s="185"/>
      <c r="D3215" s="87"/>
      <c r="E3215" s="185"/>
      <c r="AC3215" s="87"/>
      <c r="AD3215" s="87"/>
      <c r="AE3215" s="87"/>
      <c r="AF3215" s="87"/>
      <c r="AG3215" s="2"/>
      <c r="AH3215" s="2"/>
    </row>
    <row r="3216" spans="2:34">
      <c r="B3216" s="87"/>
      <c r="C3216" s="185"/>
      <c r="D3216" s="87"/>
      <c r="E3216" s="185"/>
      <c r="AC3216" s="87"/>
      <c r="AD3216" s="87"/>
      <c r="AE3216" s="87"/>
      <c r="AF3216" s="87"/>
      <c r="AG3216" s="2"/>
      <c r="AH3216" s="2"/>
    </row>
    <row r="3217" spans="2:34">
      <c r="B3217" s="87"/>
      <c r="C3217" s="185"/>
      <c r="D3217" s="87"/>
      <c r="E3217" s="185"/>
      <c r="AC3217" s="87"/>
      <c r="AD3217" s="87"/>
      <c r="AE3217" s="87"/>
      <c r="AF3217" s="87"/>
      <c r="AG3217" s="2"/>
      <c r="AH3217" s="2"/>
    </row>
    <row r="3218" spans="2:34">
      <c r="B3218" s="87"/>
      <c r="C3218" s="185"/>
      <c r="D3218" s="87"/>
      <c r="E3218" s="185"/>
      <c r="AC3218" s="87"/>
      <c r="AD3218" s="87"/>
      <c r="AE3218" s="87"/>
      <c r="AF3218" s="87"/>
      <c r="AG3218" s="2"/>
      <c r="AH3218" s="2"/>
    </row>
    <row r="3219" spans="2:34">
      <c r="B3219" s="87"/>
      <c r="C3219" s="185"/>
      <c r="D3219" s="87"/>
      <c r="E3219" s="185"/>
      <c r="AC3219" s="87"/>
      <c r="AD3219" s="87"/>
      <c r="AE3219" s="87"/>
      <c r="AF3219" s="87"/>
      <c r="AG3219" s="2"/>
      <c r="AH3219" s="2"/>
    </row>
    <row r="3220" spans="2:34">
      <c r="B3220" s="87"/>
      <c r="C3220" s="185"/>
      <c r="D3220" s="87"/>
      <c r="E3220" s="185"/>
      <c r="AC3220" s="87"/>
      <c r="AD3220" s="87"/>
      <c r="AE3220" s="87"/>
      <c r="AF3220" s="87"/>
      <c r="AG3220" s="2"/>
      <c r="AH3220" s="2"/>
    </row>
    <row r="3221" spans="2:34">
      <c r="B3221" s="87"/>
      <c r="C3221" s="185"/>
      <c r="D3221" s="87"/>
      <c r="E3221" s="185"/>
      <c r="AC3221" s="87"/>
      <c r="AD3221" s="87"/>
      <c r="AE3221" s="87"/>
      <c r="AF3221" s="87"/>
      <c r="AG3221" s="2"/>
      <c r="AH3221" s="2"/>
    </row>
    <row r="3222" spans="2:34">
      <c r="B3222" s="87"/>
      <c r="C3222" s="185"/>
      <c r="D3222" s="87"/>
      <c r="E3222" s="185"/>
      <c r="AC3222" s="87"/>
      <c r="AD3222" s="87"/>
      <c r="AE3222" s="87"/>
      <c r="AF3222" s="87"/>
      <c r="AG3222" s="2"/>
      <c r="AH3222" s="2"/>
    </row>
    <row r="3223" spans="2:34">
      <c r="B3223" s="87"/>
      <c r="C3223" s="185"/>
      <c r="D3223" s="87"/>
      <c r="E3223" s="185"/>
      <c r="AC3223" s="87"/>
      <c r="AD3223" s="87"/>
      <c r="AE3223" s="87"/>
      <c r="AF3223" s="87"/>
      <c r="AG3223" s="2"/>
      <c r="AH3223" s="2"/>
    </row>
    <row r="3224" spans="2:34">
      <c r="B3224" s="87"/>
      <c r="C3224" s="185"/>
      <c r="D3224" s="87"/>
      <c r="E3224" s="185"/>
      <c r="AC3224" s="87"/>
      <c r="AD3224" s="87"/>
      <c r="AE3224" s="87"/>
      <c r="AF3224" s="87"/>
      <c r="AG3224" s="2"/>
      <c r="AH3224" s="2"/>
    </row>
    <row r="3225" spans="2:34">
      <c r="B3225" s="87"/>
      <c r="C3225" s="185"/>
      <c r="D3225" s="87"/>
      <c r="E3225" s="185"/>
      <c r="AC3225" s="87"/>
      <c r="AD3225" s="87"/>
      <c r="AE3225" s="87"/>
      <c r="AF3225" s="87"/>
      <c r="AG3225" s="2"/>
      <c r="AH3225" s="2"/>
    </row>
    <row r="3226" spans="2:34">
      <c r="B3226" s="87"/>
      <c r="C3226" s="185"/>
      <c r="D3226" s="87"/>
      <c r="E3226" s="185"/>
      <c r="AC3226" s="87"/>
      <c r="AD3226" s="87"/>
      <c r="AE3226" s="87"/>
      <c r="AF3226" s="87"/>
      <c r="AG3226" s="2"/>
      <c r="AH3226" s="2"/>
    </row>
    <row r="3227" spans="2:34">
      <c r="B3227" s="87"/>
      <c r="C3227" s="185"/>
      <c r="D3227" s="87"/>
      <c r="E3227" s="185"/>
      <c r="AC3227" s="87"/>
      <c r="AD3227" s="87"/>
      <c r="AE3227" s="87"/>
      <c r="AF3227" s="87"/>
      <c r="AG3227" s="2"/>
      <c r="AH3227" s="2"/>
    </row>
    <row r="3228" spans="2:34">
      <c r="B3228" s="87"/>
      <c r="C3228" s="185"/>
      <c r="D3228" s="87"/>
      <c r="E3228" s="185"/>
      <c r="AC3228" s="87"/>
      <c r="AD3228" s="87"/>
      <c r="AE3228" s="87"/>
      <c r="AF3228" s="87"/>
      <c r="AG3228" s="2"/>
      <c r="AH3228" s="2"/>
    </row>
    <row r="3229" spans="2:34">
      <c r="B3229" s="87"/>
      <c r="C3229" s="185"/>
      <c r="D3229" s="87"/>
      <c r="E3229" s="185"/>
      <c r="AC3229" s="87"/>
      <c r="AD3229" s="87"/>
      <c r="AE3229" s="87"/>
      <c r="AF3229" s="87"/>
      <c r="AG3229" s="2"/>
      <c r="AH3229" s="2"/>
    </row>
    <row r="3230" spans="2:34">
      <c r="B3230" s="87"/>
      <c r="C3230" s="185"/>
      <c r="D3230" s="87"/>
      <c r="E3230" s="185"/>
      <c r="AC3230" s="87"/>
      <c r="AD3230" s="87"/>
      <c r="AE3230" s="87"/>
      <c r="AF3230" s="87"/>
      <c r="AG3230" s="2"/>
      <c r="AH3230" s="2"/>
    </row>
    <row r="3231" spans="2:34">
      <c r="B3231" s="87"/>
      <c r="C3231" s="185"/>
      <c r="D3231" s="87"/>
      <c r="E3231" s="185"/>
      <c r="AC3231" s="87"/>
      <c r="AD3231" s="87"/>
      <c r="AE3231" s="87"/>
      <c r="AF3231" s="87"/>
      <c r="AG3231" s="2"/>
      <c r="AH3231" s="2"/>
    </row>
    <row r="3232" spans="2:34">
      <c r="B3232" s="87"/>
      <c r="C3232" s="185"/>
      <c r="D3232" s="87"/>
      <c r="E3232" s="185"/>
      <c r="AC3232" s="87"/>
      <c r="AD3232" s="87"/>
      <c r="AE3232" s="87"/>
      <c r="AF3232" s="87"/>
      <c r="AG3232" s="2"/>
      <c r="AH3232" s="2"/>
    </row>
    <row r="3233" spans="2:34">
      <c r="B3233" s="87"/>
      <c r="C3233" s="185"/>
      <c r="D3233" s="87"/>
      <c r="E3233" s="185"/>
      <c r="AC3233" s="87"/>
      <c r="AD3233" s="87"/>
      <c r="AE3233" s="87"/>
      <c r="AF3233" s="87"/>
      <c r="AG3233" s="2"/>
      <c r="AH3233" s="2"/>
    </row>
    <row r="3234" spans="2:34">
      <c r="B3234" s="87"/>
      <c r="C3234" s="185"/>
      <c r="D3234" s="87"/>
      <c r="E3234" s="185"/>
      <c r="AC3234" s="87"/>
      <c r="AD3234" s="87"/>
      <c r="AE3234" s="87"/>
      <c r="AF3234" s="87"/>
      <c r="AG3234" s="2"/>
      <c r="AH3234" s="2"/>
    </row>
    <row r="3235" spans="2:34">
      <c r="B3235" s="87"/>
      <c r="C3235" s="185"/>
      <c r="D3235" s="87"/>
      <c r="E3235" s="185"/>
      <c r="AC3235" s="87"/>
      <c r="AD3235" s="87"/>
      <c r="AE3235" s="87"/>
      <c r="AF3235" s="87"/>
      <c r="AG3235" s="2"/>
      <c r="AH3235" s="2"/>
    </row>
    <row r="3236" spans="2:34">
      <c r="B3236" s="87"/>
      <c r="C3236" s="185"/>
      <c r="D3236" s="87"/>
      <c r="E3236" s="185"/>
      <c r="AC3236" s="87"/>
      <c r="AD3236" s="87"/>
      <c r="AE3236" s="87"/>
      <c r="AF3236" s="87"/>
      <c r="AG3236" s="2"/>
      <c r="AH3236" s="2"/>
    </row>
    <row r="3237" spans="2:34">
      <c r="B3237" s="87"/>
      <c r="C3237" s="185"/>
      <c r="D3237" s="87"/>
      <c r="E3237" s="185"/>
      <c r="AC3237" s="87"/>
      <c r="AD3237" s="87"/>
      <c r="AE3237" s="87"/>
      <c r="AF3237" s="87"/>
      <c r="AG3237" s="2"/>
      <c r="AH3237" s="2"/>
    </row>
    <row r="3238" spans="2:34">
      <c r="B3238" s="87"/>
      <c r="C3238" s="185"/>
      <c r="D3238" s="87"/>
      <c r="E3238" s="185"/>
      <c r="AC3238" s="87"/>
      <c r="AD3238" s="87"/>
      <c r="AE3238" s="87"/>
      <c r="AF3238" s="87"/>
      <c r="AG3238" s="2"/>
      <c r="AH3238" s="2"/>
    </row>
    <row r="3239" spans="2:34">
      <c r="B3239" s="87"/>
      <c r="C3239" s="185"/>
      <c r="D3239" s="87"/>
      <c r="E3239" s="185"/>
      <c r="AC3239" s="87"/>
      <c r="AD3239" s="87"/>
      <c r="AE3239" s="87"/>
      <c r="AF3239" s="87"/>
      <c r="AG3239" s="2"/>
      <c r="AH3239" s="2"/>
    </row>
    <row r="3240" spans="2:34">
      <c r="B3240" s="87"/>
      <c r="C3240" s="185"/>
      <c r="D3240" s="87"/>
      <c r="E3240" s="185"/>
      <c r="AC3240" s="87"/>
      <c r="AD3240" s="87"/>
      <c r="AE3240" s="87"/>
      <c r="AF3240" s="87"/>
      <c r="AG3240" s="2"/>
      <c r="AH3240" s="2"/>
    </row>
    <row r="3241" spans="2:34">
      <c r="B3241" s="87"/>
      <c r="C3241" s="185"/>
      <c r="D3241" s="87"/>
      <c r="E3241" s="185"/>
      <c r="AC3241" s="87"/>
      <c r="AD3241" s="87"/>
      <c r="AE3241" s="87"/>
      <c r="AF3241" s="87"/>
      <c r="AG3241" s="2"/>
      <c r="AH3241" s="2"/>
    </row>
    <row r="3242" spans="2:34">
      <c r="B3242" s="87"/>
      <c r="C3242" s="185"/>
      <c r="D3242" s="87"/>
      <c r="E3242" s="185"/>
      <c r="AC3242" s="87"/>
      <c r="AD3242" s="87"/>
      <c r="AE3242" s="87"/>
      <c r="AF3242" s="87"/>
      <c r="AG3242" s="2"/>
      <c r="AH3242" s="2"/>
    </row>
    <row r="3243" spans="2:34">
      <c r="B3243" s="87"/>
      <c r="C3243" s="185"/>
      <c r="D3243" s="87"/>
      <c r="E3243" s="185"/>
      <c r="AC3243" s="87"/>
      <c r="AD3243" s="87"/>
      <c r="AE3243" s="87"/>
      <c r="AF3243" s="87"/>
      <c r="AG3243" s="2"/>
      <c r="AH3243" s="2"/>
    </row>
    <row r="3244" spans="2:34">
      <c r="B3244" s="87"/>
      <c r="C3244" s="185"/>
      <c r="D3244" s="87"/>
      <c r="E3244" s="185"/>
      <c r="AC3244" s="87"/>
      <c r="AD3244" s="87"/>
      <c r="AE3244" s="87"/>
      <c r="AF3244" s="87"/>
      <c r="AG3244" s="2"/>
      <c r="AH3244" s="2"/>
    </row>
    <row r="3245" spans="2:34">
      <c r="B3245" s="87"/>
      <c r="C3245" s="185"/>
      <c r="D3245" s="87"/>
      <c r="E3245" s="185"/>
      <c r="AC3245" s="87"/>
      <c r="AD3245" s="87"/>
      <c r="AE3245" s="87"/>
      <c r="AF3245" s="87"/>
      <c r="AG3245" s="2"/>
      <c r="AH3245" s="2"/>
    </row>
    <row r="3246" spans="2:34">
      <c r="B3246" s="87"/>
      <c r="C3246" s="185"/>
      <c r="D3246" s="87"/>
      <c r="E3246" s="185"/>
      <c r="AC3246" s="87"/>
      <c r="AD3246" s="87"/>
      <c r="AE3246" s="87"/>
      <c r="AF3246" s="87"/>
      <c r="AG3246" s="2"/>
      <c r="AH3246" s="2"/>
    </row>
    <row r="3247" spans="2:34">
      <c r="B3247" s="87"/>
      <c r="C3247" s="185"/>
      <c r="D3247" s="87"/>
      <c r="E3247" s="185"/>
      <c r="AC3247" s="87"/>
      <c r="AD3247" s="87"/>
      <c r="AE3247" s="87"/>
      <c r="AF3247" s="87"/>
      <c r="AG3247" s="2"/>
      <c r="AH3247" s="2"/>
    </row>
    <row r="3248" spans="2:34">
      <c r="B3248" s="87"/>
      <c r="C3248" s="185"/>
      <c r="D3248" s="87"/>
      <c r="E3248" s="185"/>
      <c r="AC3248" s="87"/>
      <c r="AD3248" s="87"/>
      <c r="AE3248" s="87"/>
      <c r="AF3248" s="87"/>
      <c r="AG3248" s="2"/>
      <c r="AH3248" s="2"/>
    </row>
    <row r="3249" spans="2:34">
      <c r="B3249" s="87"/>
      <c r="C3249" s="185"/>
      <c r="D3249" s="87"/>
      <c r="E3249" s="185"/>
      <c r="AC3249" s="87"/>
      <c r="AD3249" s="87"/>
      <c r="AE3249" s="87"/>
      <c r="AF3249" s="87"/>
      <c r="AG3249" s="2"/>
      <c r="AH3249" s="2"/>
    </row>
    <row r="3250" spans="2:34">
      <c r="B3250" s="87"/>
      <c r="C3250" s="185"/>
      <c r="D3250" s="87"/>
      <c r="E3250" s="185"/>
      <c r="AC3250" s="87"/>
      <c r="AD3250" s="87"/>
      <c r="AE3250" s="87"/>
      <c r="AF3250" s="87"/>
      <c r="AG3250" s="2"/>
      <c r="AH3250" s="2"/>
    </row>
    <row r="3251" spans="2:34">
      <c r="B3251" s="87"/>
      <c r="C3251" s="185"/>
      <c r="D3251" s="87"/>
      <c r="E3251" s="185"/>
      <c r="AC3251" s="87"/>
      <c r="AD3251" s="87"/>
      <c r="AE3251" s="87"/>
      <c r="AF3251" s="87"/>
      <c r="AG3251" s="2"/>
      <c r="AH3251" s="2"/>
    </row>
    <row r="3252" spans="2:34">
      <c r="B3252" s="87"/>
      <c r="C3252" s="185"/>
      <c r="D3252" s="87"/>
      <c r="E3252" s="185"/>
      <c r="AC3252" s="87"/>
      <c r="AD3252" s="87"/>
      <c r="AE3252" s="87"/>
      <c r="AF3252" s="87"/>
      <c r="AG3252" s="2"/>
      <c r="AH3252" s="2"/>
    </row>
    <row r="3253" spans="2:34">
      <c r="B3253" s="87"/>
      <c r="C3253" s="185"/>
      <c r="D3253" s="87"/>
      <c r="E3253" s="185"/>
      <c r="AC3253" s="87"/>
      <c r="AD3253" s="87"/>
      <c r="AE3253" s="87"/>
      <c r="AF3253" s="87"/>
      <c r="AG3253" s="2"/>
      <c r="AH3253" s="2"/>
    </row>
    <row r="3254" spans="2:34">
      <c r="B3254" s="87"/>
      <c r="C3254" s="185"/>
      <c r="D3254" s="87"/>
      <c r="E3254" s="185"/>
      <c r="AC3254" s="87"/>
      <c r="AD3254" s="87"/>
      <c r="AE3254" s="87"/>
      <c r="AF3254" s="87"/>
      <c r="AG3254" s="2"/>
      <c r="AH3254" s="2"/>
    </row>
    <row r="3255" spans="2:34">
      <c r="B3255" s="87"/>
      <c r="C3255" s="185"/>
      <c r="D3255" s="87"/>
      <c r="E3255" s="185"/>
      <c r="AC3255" s="87"/>
      <c r="AD3255" s="87"/>
      <c r="AE3255" s="87"/>
      <c r="AF3255" s="87"/>
      <c r="AG3255" s="2"/>
      <c r="AH3255" s="2"/>
    </row>
    <row r="3256" spans="2:34">
      <c r="B3256" s="87"/>
      <c r="C3256" s="185"/>
      <c r="D3256" s="87"/>
      <c r="E3256" s="185"/>
      <c r="AC3256" s="87"/>
      <c r="AD3256" s="87"/>
      <c r="AE3256" s="87"/>
      <c r="AF3256" s="87"/>
      <c r="AG3256" s="2"/>
      <c r="AH3256" s="2"/>
    </row>
    <row r="3257" spans="2:34">
      <c r="B3257" s="87"/>
      <c r="C3257" s="185"/>
      <c r="D3257" s="87"/>
      <c r="E3257" s="185"/>
      <c r="AC3257" s="87"/>
      <c r="AD3257" s="87"/>
      <c r="AE3257" s="87"/>
      <c r="AF3257" s="87"/>
      <c r="AG3257" s="2"/>
      <c r="AH3257" s="2"/>
    </row>
    <row r="3258" spans="2:34">
      <c r="B3258" s="87"/>
      <c r="C3258" s="185"/>
      <c r="D3258" s="87"/>
      <c r="E3258" s="185"/>
      <c r="AC3258" s="87"/>
      <c r="AD3258" s="87"/>
      <c r="AE3258" s="87"/>
      <c r="AF3258" s="87"/>
      <c r="AG3258" s="2"/>
      <c r="AH3258" s="2"/>
    </row>
    <row r="3259" spans="2:34">
      <c r="B3259" s="87"/>
      <c r="C3259" s="185"/>
      <c r="D3259" s="87"/>
      <c r="E3259" s="185"/>
      <c r="AC3259" s="87"/>
      <c r="AD3259" s="87"/>
      <c r="AE3259" s="87"/>
      <c r="AF3259" s="87"/>
      <c r="AG3259" s="2"/>
      <c r="AH3259" s="2"/>
    </row>
    <row r="3260" spans="2:34">
      <c r="B3260" s="87"/>
      <c r="C3260" s="185"/>
      <c r="D3260" s="87"/>
      <c r="E3260" s="185"/>
      <c r="AC3260" s="87"/>
      <c r="AD3260" s="87"/>
      <c r="AE3260" s="87"/>
      <c r="AF3260" s="87"/>
      <c r="AG3260" s="2"/>
      <c r="AH3260" s="2"/>
    </row>
    <row r="3261" spans="2:34">
      <c r="B3261" s="87"/>
      <c r="C3261" s="185"/>
      <c r="D3261" s="87"/>
      <c r="E3261" s="185"/>
      <c r="AC3261" s="87"/>
      <c r="AD3261" s="87"/>
      <c r="AE3261" s="87"/>
      <c r="AF3261" s="87"/>
      <c r="AG3261" s="2"/>
      <c r="AH3261" s="2"/>
    </row>
    <row r="3262" spans="2:34">
      <c r="B3262" s="87"/>
      <c r="C3262" s="185"/>
      <c r="D3262" s="87"/>
      <c r="E3262" s="185"/>
      <c r="AC3262" s="87"/>
      <c r="AD3262" s="87"/>
      <c r="AE3262" s="87"/>
      <c r="AF3262" s="87"/>
      <c r="AG3262" s="2"/>
      <c r="AH3262" s="2"/>
    </row>
    <row r="3263" spans="2:34">
      <c r="B3263" s="87"/>
      <c r="C3263" s="185"/>
      <c r="D3263" s="87"/>
      <c r="E3263" s="185"/>
      <c r="AC3263" s="87"/>
      <c r="AD3263" s="87"/>
      <c r="AE3263" s="87"/>
      <c r="AF3263" s="87"/>
      <c r="AG3263" s="2"/>
      <c r="AH3263" s="2"/>
    </row>
    <row r="3264" spans="2:34">
      <c r="B3264" s="87"/>
      <c r="C3264" s="185"/>
      <c r="D3264" s="87"/>
      <c r="E3264" s="185"/>
      <c r="AC3264" s="87"/>
      <c r="AD3264" s="87"/>
      <c r="AE3264" s="87"/>
      <c r="AF3264" s="87"/>
      <c r="AG3264" s="2"/>
      <c r="AH3264" s="2"/>
    </row>
    <row r="3265" spans="2:34">
      <c r="B3265" s="87"/>
      <c r="C3265" s="185"/>
      <c r="D3265" s="87"/>
      <c r="E3265" s="185"/>
      <c r="AC3265" s="87"/>
      <c r="AD3265" s="87"/>
      <c r="AE3265" s="87"/>
      <c r="AF3265" s="87"/>
      <c r="AG3265" s="2"/>
      <c r="AH3265" s="2"/>
    </row>
    <row r="3266" spans="2:34">
      <c r="B3266" s="87"/>
      <c r="C3266" s="185"/>
      <c r="D3266" s="87"/>
      <c r="E3266" s="185"/>
      <c r="AC3266" s="87"/>
      <c r="AD3266" s="87"/>
      <c r="AE3266" s="87"/>
      <c r="AF3266" s="87"/>
      <c r="AG3266" s="2"/>
      <c r="AH3266" s="2"/>
    </row>
    <row r="3267" spans="2:34">
      <c r="B3267" s="87"/>
      <c r="C3267" s="185"/>
      <c r="D3267" s="87"/>
      <c r="E3267" s="185"/>
      <c r="AC3267" s="87"/>
      <c r="AD3267" s="87"/>
      <c r="AE3267" s="87"/>
      <c r="AF3267" s="87"/>
      <c r="AG3267" s="2"/>
      <c r="AH3267" s="2"/>
    </row>
    <row r="3268" spans="2:34">
      <c r="B3268" s="87"/>
      <c r="C3268" s="185"/>
      <c r="D3268" s="87"/>
      <c r="E3268" s="185"/>
      <c r="AC3268" s="87"/>
      <c r="AD3268" s="87"/>
      <c r="AE3268" s="87"/>
      <c r="AF3268" s="87"/>
      <c r="AG3268" s="2"/>
      <c r="AH3268" s="2"/>
    </row>
    <row r="3269" spans="2:34">
      <c r="B3269" s="87"/>
      <c r="C3269" s="185"/>
      <c r="D3269" s="87"/>
      <c r="E3269" s="185"/>
      <c r="AC3269" s="87"/>
      <c r="AD3269" s="87"/>
      <c r="AE3269" s="87"/>
      <c r="AF3269" s="87"/>
      <c r="AG3269" s="2"/>
      <c r="AH3269" s="2"/>
    </row>
    <row r="3270" spans="2:34">
      <c r="B3270" s="87"/>
      <c r="C3270" s="185"/>
      <c r="D3270" s="87"/>
      <c r="E3270" s="185"/>
      <c r="AC3270" s="87"/>
      <c r="AD3270" s="87"/>
      <c r="AE3270" s="87"/>
      <c r="AF3270" s="87"/>
      <c r="AG3270" s="2"/>
      <c r="AH3270" s="2"/>
    </row>
    <row r="3271" spans="2:34">
      <c r="B3271" s="87"/>
      <c r="C3271" s="185"/>
      <c r="D3271" s="87"/>
      <c r="E3271" s="185"/>
      <c r="AC3271" s="87"/>
      <c r="AD3271" s="87"/>
      <c r="AE3271" s="87"/>
      <c r="AF3271" s="87"/>
      <c r="AG3271" s="2"/>
      <c r="AH3271" s="2"/>
    </row>
    <row r="3272" spans="2:34">
      <c r="B3272" s="87"/>
      <c r="C3272" s="185"/>
      <c r="D3272" s="87"/>
      <c r="E3272" s="185"/>
      <c r="AC3272" s="87"/>
      <c r="AD3272" s="87"/>
      <c r="AE3272" s="87"/>
      <c r="AF3272" s="87"/>
      <c r="AG3272" s="2"/>
      <c r="AH3272" s="2"/>
    </row>
    <row r="3273" spans="2:34">
      <c r="B3273" s="87"/>
      <c r="C3273" s="185"/>
      <c r="D3273" s="87"/>
      <c r="E3273" s="185"/>
      <c r="AC3273" s="87"/>
      <c r="AD3273" s="87"/>
      <c r="AE3273" s="87"/>
      <c r="AF3273" s="87"/>
      <c r="AG3273" s="2"/>
      <c r="AH3273" s="2"/>
    </row>
    <row r="3274" spans="2:34">
      <c r="B3274" s="87"/>
      <c r="C3274" s="185"/>
      <c r="D3274" s="87"/>
      <c r="E3274" s="185"/>
      <c r="AC3274" s="87"/>
      <c r="AD3274" s="87"/>
      <c r="AE3274" s="87"/>
      <c r="AF3274" s="87"/>
      <c r="AG3274" s="2"/>
      <c r="AH3274" s="2"/>
    </row>
    <row r="3275" spans="2:34">
      <c r="B3275" s="87"/>
      <c r="C3275" s="185"/>
      <c r="D3275" s="87"/>
      <c r="E3275" s="185"/>
      <c r="AC3275" s="87"/>
      <c r="AD3275" s="87"/>
      <c r="AE3275" s="87"/>
      <c r="AF3275" s="87"/>
      <c r="AG3275" s="2"/>
      <c r="AH3275" s="2"/>
    </row>
    <row r="3276" spans="2:34">
      <c r="B3276" s="87"/>
      <c r="C3276" s="185"/>
      <c r="D3276" s="87"/>
      <c r="E3276" s="185"/>
      <c r="AC3276" s="87"/>
      <c r="AD3276" s="87"/>
      <c r="AE3276" s="87"/>
      <c r="AF3276" s="87"/>
      <c r="AG3276" s="2"/>
      <c r="AH3276" s="2"/>
    </row>
    <row r="3277" spans="2:34">
      <c r="B3277" s="87"/>
      <c r="C3277" s="185"/>
      <c r="D3277" s="87"/>
      <c r="E3277" s="185"/>
      <c r="AC3277" s="87"/>
      <c r="AD3277" s="87"/>
      <c r="AE3277" s="87"/>
      <c r="AF3277" s="87"/>
      <c r="AG3277" s="2"/>
      <c r="AH3277" s="2"/>
    </row>
    <row r="3278" spans="2:34">
      <c r="B3278" s="87"/>
      <c r="C3278" s="185"/>
      <c r="D3278" s="87"/>
      <c r="E3278" s="185"/>
      <c r="AC3278" s="87"/>
      <c r="AD3278" s="87"/>
      <c r="AE3278" s="87"/>
      <c r="AF3278" s="87"/>
      <c r="AG3278" s="2"/>
      <c r="AH3278" s="2"/>
    </row>
    <row r="3279" spans="2:34">
      <c r="B3279" s="87"/>
      <c r="C3279" s="185"/>
      <c r="D3279" s="87"/>
      <c r="E3279" s="185"/>
      <c r="AC3279" s="87"/>
      <c r="AD3279" s="87"/>
      <c r="AE3279" s="87"/>
      <c r="AF3279" s="87"/>
      <c r="AG3279" s="2"/>
      <c r="AH3279" s="2"/>
    </row>
    <row r="3280" spans="2:34">
      <c r="B3280" s="87"/>
      <c r="C3280" s="185"/>
      <c r="D3280" s="87"/>
      <c r="E3280" s="185"/>
      <c r="AC3280" s="87"/>
      <c r="AD3280" s="87"/>
      <c r="AE3280" s="87"/>
      <c r="AF3280" s="87"/>
      <c r="AG3280" s="2"/>
      <c r="AH3280" s="2"/>
    </row>
    <row r="3281" spans="2:34">
      <c r="B3281" s="87"/>
      <c r="C3281" s="185"/>
      <c r="D3281" s="87"/>
      <c r="E3281" s="185"/>
      <c r="AC3281" s="87"/>
      <c r="AD3281" s="87"/>
      <c r="AE3281" s="87"/>
      <c r="AF3281" s="87"/>
      <c r="AG3281" s="2"/>
      <c r="AH3281" s="2"/>
    </row>
    <row r="3282" spans="2:34">
      <c r="B3282" s="87"/>
      <c r="C3282" s="185"/>
      <c r="D3282" s="87"/>
      <c r="E3282" s="185"/>
      <c r="AC3282" s="87"/>
      <c r="AD3282" s="87"/>
      <c r="AE3282" s="87"/>
      <c r="AF3282" s="87"/>
      <c r="AG3282" s="2"/>
      <c r="AH3282" s="2"/>
    </row>
    <row r="3283" spans="2:34">
      <c r="B3283" s="87"/>
      <c r="C3283" s="185"/>
      <c r="D3283" s="87"/>
      <c r="E3283" s="185"/>
      <c r="AC3283" s="87"/>
      <c r="AD3283" s="87"/>
      <c r="AE3283" s="87"/>
      <c r="AF3283" s="87"/>
      <c r="AG3283" s="2"/>
      <c r="AH3283" s="2"/>
    </row>
    <row r="3284" spans="2:34">
      <c r="B3284" s="87"/>
      <c r="C3284" s="185"/>
      <c r="D3284" s="87"/>
      <c r="E3284" s="185"/>
      <c r="AC3284" s="87"/>
      <c r="AD3284" s="87"/>
      <c r="AE3284" s="87"/>
      <c r="AF3284" s="87"/>
      <c r="AG3284" s="2"/>
      <c r="AH3284" s="2"/>
    </row>
    <row r="3285" spans="2:34">
      <c r="B3285" s="87"/>
      <c r="C3285" s="185"/>
      <c r="D3285" s="87"/>
      <c r="E3285" s="185"/>
      <c r="AC3285" s="87"/>
      <c r="AD3285" s="87"/>
      <c r="AE3285" s="87"/>
      <c r="AF3285" s="87"/>
      <c r="AG3285" s="2"/>
      <c r="AH3285" s="2"/>
    </row>
    <row r="3286" spans="2:34">
      <c r="B3286" s="87"/>
      <c r="C3286" s="185"/>
      <c r="D3286" s="87"/>
      <c r="E3286" s="185"/>
      <c r="AC3286" s="87"/>
      <c r="AD3286" s="87"/>
      <c r="AE3286" s="87"/>
      <c r="AF3286" s="87"/>
      <c r="AG3286" s="2"/>
      <c r="AH3286" s="2"/>
    </row>
    <row r="3287" spans="2:34">
      <c r="B3287" s="87"/>
      <c r="C3287" s="185"/>
      <c r="D3287" s="87"/>
      <c r="E3287" s="185"/>
      <c r="AC3287" s="87"/>
      <c r="AD3287" s="87"/>
      <c r="AE3287" s="87"/>
      <c r="AF3287" s="87"/>
      <c r="AG3287" s="2"/>
      <c r="AH3287" s="2"/>
    </row>
    <row r="3288" spans="2:34">
      <c r="B3288" s="87"/>
      <c r="C3288" s="185"/>
      <c r="D3288" s="87"/>
      <c r="E3288" s="185"/>
      <c r="AC3288" s="87"/>
      <c r="AD3288" s="87"/>
      <c r="AE3288" s="87"/>
      <c r="AF3288" s="87"/>
      <c r="AG3288" s="2"/>
      <c r="AH3288" s="2"/>
    </row>
    <row r="3289" spans="2:34">
      <c r="B3289" s="87"/>
      <c r="C3289" s="185"/>
      <c r="D3289" s="87"/>
      <c r="E3289" s="185"/>
      <c r="AC3289" s="87"/>
      <c r="AD3289" s="87"/>
      <c r="AE3289" s="87"/>
      <c r="AF3289" s="87"/>
      <c r="AG3289" s="2"/>
      <c r="AH3289" s="2"/>
    </row>
    <row r="3290" spans="2:34">
      <c r="B3290" s="87"/>
      <c r="C3290" s="185"/>
      <c r="D3290" s="87"/>
      <c r="E3290" s="185"/>
      <c r="AC3290" s="87"/>
      <c r="AD3290" s="87"/>
      <c r="AE3290" s="87"/>
      <c r="AF3290" s="87"/>
      <c r="AG3290" s="2"/>
      <c r="AH3290" s="2"/>
    </row>
    <row r="3291" spans="2:34">
      <c r="B3291" s="87"/>
      <c r="C3291" s="185"/>
      <c r="D3291" s="87"/>
      <c r="E3291" s="185"/>
      <c r="AC3291" s="87"/>
      <c r="AD3291" s="87"/>
      <c r="AE3291" s="87"/>
      <c r="AF3291" s="87"/>
      <c r="AG3291" s="2"/>
      <c r="AH3291" s="2"/>
    </row>
    <row r="3292" spans="2:34">
      <c r="B3292" s="87"/>
      <c r="C3292" s="185"/>
      <c r="D3292" s="87"/>
      <c r="E3292" s="185"/>
      <c r="AC3292" s="87"/>
      <c r="AD3292" s="87"/>
      <c r="AE3292" s="87"/>
      <c r="AF3292" s="87"/>
      <c r="AG3292" s="2"/>
      <c r="AH3292" s="2"/>
    </row>
    <row r="3293" spans="2:34">
      <c r="B3293" s="87"/>
      <c r="C3293" s="185"/>
      <c r="D3293" s="87"/>
      <c r="E3293" s="185"/>
      <c r="AC3293" s="87"/>
      <c r="AD3293" s="87"/>
      <c r="AE3293" s="87"/>
      <c r="AF3293" s="87"/>
      <c r="AG3293" s="2"/>
      <c r="AH3293" s="2"/>
    </row>
    <row r="3294" spans="2:34">
      <c r="B3294" s="87"/>
      <c r="C3294" s="185"/>
      <c r="D3294" s="87"/>
      <c r="E3294" s="185"/>
      <c r="AC3294" s="87"/>
      <c r="AD3294" s="87"/>
      <c r="AE3294" s="87"/>
      <c r="AF3294" s="87"/>
      <c r="AG3294" s="2"/>
      <c r="AH3294" s="2"/>
    </row>
    <row r="3295" spans="2:34">
      <c r="B3295" s="87"/>
      <c r="C3295" s="185"/>
      <c r="D3295" s="87"/>
      <c r="E3295" s="185"/>
      <c r="AC3295" s="87"/>
      <c r="AD3295" s="87"/>
      <c r="AE3295" s="87"/>
      <c r="AF3295" s="87"/>
      <c r="AG3295" s="2"/>
      <c r="AH3295" s="2"/>
    </row>
    <row r="3296" spans="2:34">
      <c r="B3296" s="87"/>
      <c r="C3296" s="185"/>
      <c r="D3296" s="87"/>
      <c r="E3296" s="185"/>
      <c r="AC3296" s="87"/>
      <c r="AD3296" s="87"/>
      <c r="AE3296" s="87"/>
      <c r="AF3296" s="87"/>
      <c r="AG3296" s="2"/>
      <c r="AH3296" s="2"/>
    </row>
    <row r="3297" spans="2:34">
      <c r="B3297" s="87"/>
      <c r="C3297" s="185"/>
      <c r="D3297" s="87"/>
      <c r="E3297" s="185"/>
      <c r="AC3297" s="87"/>
      <c r="AD3297" s="87"/>
      <c r="AE3297" s="87"/>
      <c r="AF3297" s="87"/>
      <c r="AG3297" s="2"/>
      <c r="AH3297" s="2"/>
    </row>
    <row r="3298" spans="2:34">
      <c r="B3298" s="87"/>
      <c r="C3298" s="185"/>
      <c r="D3298" s="87"/>
      <c r="E3298" s="185"/>
      <c r="AC3298" s="87"/>
      <c r="AD3298" s="87"/>
      <c r="AE3298" s="87"/>
      <c r="AF3298" s="87"/>
      <c r="AG3298" s="2"/>
      <c r="AH3298" s="2"/>
    </row>
    <row r="3299" spans="2:34">
      <c r="B3299" s="87"/>
      <c r="C3299" s="185"/>
      <c r="D3299" s="87"/>
      <c r="E3299" s="185"/>
      <c r="AC3299" s="87"/>
      <c r="AD3299" s="87"/>
      <c r="AE3299" s="87"/>
      <c r="AF3299" s="87"/>
      <c r="AG3299" s="2"/>
      <c r="AH3299" s="2"/>
    </row>
    <row r="3300" spans="2:34">
      <c r="B3300" s="87"/>
      <c r="C3300" s="185"/>
      <c r="D3300" s="87"/>
      <c r="E3300" s="185"/>
      <c r="AC3300" s="87"/>
      <c r="AD3300" s="87"/>
      <c r="AE3300" s="87"/>
      <c r="AF3300" s="87"/>
      <c r="AG3300" s="2"/>
      <c r="AH3300" s="2"/>
    </row>
    <row r="3301" spans="2:34">
      <c r="B3301" s="87"/>
      <c r="C3301" s="185"/>
      <c r="D3301" s="87"/>
      <c r="E3301" s="185"/>
      <c r="AC3301" s="87"/>
      <c r="AD3301" s="87"/>
      <c r="AE3301" s="87"/>
      <c r="AF3301" s="87"/>
      <c r="AG3301" s="2"/>
      <c r="AH3301" s="2"/>
    </row>
    <row r="3302" spans="2:34">
      <c r="B3302" s="87"/>
      <c r="C3302" s="185"/>
      <c r="D3302" s="87"/>
      <c r="E3302" s="185"/>
      <c r="AC3302" s="87"/>
      <c r="AD3302" s="87"/>
      <c r="AE3302" s="87"/>
      <c r="AF3302" s="87"/>
      <c r="AG3302" s="2"/>
      <c r="AH3302" s="2"/>
    </row>
    <row r="3303" spans="2:34">
      <c r="B3303" s="87"/>
      <c r="C3303" s="185"/>
      <c r="D3303" s="87"/>
      <c r="E3303" s="185"/>
      <c r="AC3303" s="87"/>
      <c r="AD3303" s="87"/>
      <c r="AE3303" s="87"/>
      <c r="AF3303" s="87"/>
      <c r="AG3303" s="2"/>
      <c r="AH3303" s="2"/>
    </row>
    <row r="3304" spans="2:34">
      <c r="B3304" s="87"/>
      <c r="C3304" s="185"/>
      <c r="D3304" s="87"/>
      <c r="E3304" s="185"/>
      <c r="AC3304" s="87"/>
      <c r="AD3304" s="87"/>
      <c r="AE3304" s="87"/>
      <c r="AF3304" s="87"/>
      <c r="AG3304" s="2"/>
      <c r="AH3304" s="2"/>
    </row>
    <row r="3305" spans="2:34">
      <c r="B3305" s="87"/>
      <c r="C3305" s="185"/>
      <c r="D3305" s="87"/>
      <c r="E3305" s="185"/>
      <c r="AC3305" s="87"/>
      <c r="AD3305" s="87"/>
      <c r="AE3305" s="87"/>
      <c r="AF3305" s="87"/>
      <c r="AG3305" s="2"/>
      <c r="AH3305" s="2"/>
    </row>
    <row r="3306" spans="2:34">
      <c r="B3306" s="87"/>
      <c r="C3306" s="185"/>
      <c r="D3306" s="87"/>
      <c r="E3306" s="185"/>
      <c r="AC3306" s="87"/>
      <c r="AD3306" s="87"/>
      <c r="AE3306" s="87"/>
      <c r="AF3306" s="87"/>
      <c r="AG3306" s="2"/>
      <c r="AH3306" s="2"/>
    </row>
    <row r="3307" spans="2:34">
      <c r="B3307" s="87"/>
      <c r="C3307" s="185"/>
      <c r="D3307" s="87"/>
      <c r="E3307" s="185"/>
      <c r="AC3307" s="87"/>
      <c r="AD3307" s="87"/>
      <c r="AE3307" s="87"/>
      <c r="AF3307" s="87"/>
      <c r="AG3307" s="2"/>
      <c r="AH3307" s="2"/>
    </row>
    <row r="3308" spans="2:34">
      <c r="B3308" s="87"/>
      <c r="C3308" s="185"/>
      <c r="D3308" s="87"/>
      <c r="E3308" s="185"/>
      <c r="AC3308" s="87"/>
      <c r="AD3308" s="87"/>
      <c r="AE3308" s="87"/>
      <c r="AF3308" s="87"/>
      <c r="AG3308" s="2"/>
      <c r="AH3308" s="2"/>
    </row>
    <row r="3309" spans="2:34">
      <c r="B3309" s="87"/>
      <c r="C3309" s="185"/>
      <c r="D3309" s="87"/>
      <c r="E3309" s="185"/>
      <c r="AC3309" s="87"/>
      <c r="AD3309" s="87"/>
      <c r="AE3309" s="87"/>
      <c r="AF3309" s="87"/>
      <c r="AG3309" s="2"/>
      <c r="AH3309" s="2"/>
    </row>
    <row r="3310" spans="2:34">
      <c r="B3310" s="87"/>
      <c r="C3310" s="185"/>
      <c r="D3310" s="87"/>
      <c r="E3310" s="185"/>
      <c r="AC3310" s="87"/>
      <c r="AD3310" s="87"/>
      <c r="AE3310" s="87"/>
      <c r="AF3310" s="87"/>
      <c r="AG3310" s="2"/>
      <c r="AH3310" s="2"/>
    </row>
    <row r="3311" spans="2:34">
      <c r="B3311" s="87"/>
      <c r="C3311" s="185"/>
      <c r="D3311" s="87"/>
      <c r="E3311" s="185"/>
      <c r="AC3311" s="87"/>
      <c r="AD3311" s="87"/>
      <c r="AE3311" s="87"/>
      <c r="AF3311" s="87"/>
      <c r="AG3311" s="2"/>
      <c r="AH3311" s="2"/>
    </row>
    <row r="3312" spans="2:34">
      <c r="B3312" s="87"/>
      <c r="C3312" s="185"/>
      <c r="D3312" s="87"/>
      <c r="E3312" s="185"/>
      <c r="AC3312" s="87"/>
      <c r="AD3312" s="87"/>
      <c r="AE3312" s="87"/>
      <c r="AF3312" s="87"/>
      <c r="AG3312" s="2"/>
      <c r="AH3312" s="2"/>
    </row>
    <row r="3313" spans="2:34">
      <c r="B3313" s="87"/>
      <c r="C3313" s="185"/>
      <c r="D3313" s="87"/>
      <c r="E3313" s="185"/>
      <c r="AC3313" s="87"/>
      <c r="AD3313" s="87"/>
      <c r="AE3313" s="87"/>
      <c r="AF3313" s="87"/>
      <c r="AG3313" s="2"/>
      <c r="AH3313" s="2"/>
    </row>
    <row r="3314" spans="2:34">
      <c r="B3314" s="87"/>
      <c r="C3314" s="185"/>
      <c r="D3314" s="87"/>
      <c r="E3314" s="185"/>
      <c r="AC3314" s="87"/>
      <c r="AD3314" s="87"/>
      <c r="AE3314" s="87"/>
      <c r="AF3314" s="87"/>
      <c r="AG3314" s="2"/>
      <c r="AH3314" s="2"/>
    </row>
    <row r="3315" spans="2:34">
      <c r="B3315" s="87"/>
      <c r="C3315" s="185"/>
      <c r="D3315" s="87"/>
      <c r="E3315" s="185"/>
      <c r="AC3315" s="87"/>
      <c r="AD3315" s="87"/>
      <c r="AE3315" s="87"/>
      <c r="AF3315" s="87"/>
      <c r="AG3315" s="2"/>
      <c r="AH3315" s="2"/>
    </row>
    <row r="3316" spans="2:34">
      <c r="B3316" s="87"/>
      <c r="C3316" s="185"/>
      <c r="D3316" s="87"/>
      <c r="E3316" s="185"/>
      <c r="AC3316" s="87"/>
      <c r="AD3316" s="87"/>
      <c r="AE3316" s="87"/>
      <c r="AF3316" s="87"/>
      <c r="AG3316" s="2"/>
      <c r="AH3316" s="2"/>
    </row>
    <row r="3317" spans="2:34">
      <c r="B3317" s="87"/>
      <c r="C3317" s="185"/>
      <c r="D3317" s="87"/>
      <c r="E3317" s="185"/>
      <c r="AC3317" s="87"/>
      <c r="AD3317" s="87"/>
      <c r="AE3317" s="87"/>
      <c r="AF3317" s="87"/>
      <c r="AG3317" s="2"/>
      <c r="AH3317" s="2"/>
    </row>
    <row r="3318" spans="2:34">
      <c r="B3318" s="87"/>
      <c r="C3318" s="185"/>
      <c r="D3318" s="87"/>
      <c r="E3318" s="185"/>
      <c r="AC3318" s="87"/>
      <c r="AD3318" s="87"/>
      <c r="AE3318" s="87"/>
      <c r="AF3318" s="87"/>
      <c r="AG3318" s="2"/>
      <c r="AH3318" s="2"/>
    </row>
    <row r="3319" spans="2:34">
      <c r="B3319" s="87"/>
      <c r="C3319" s="185"/>
      <c r="D3319" s="87"/>
      <c r="E3319" s="185"/>
      <c r="AC3319" s="87"/>
      <c r="AD3319" s="87"/>
      <c r="AE3319" s="87"/>
      <c r="AF3319" s="87"/>
      <c r="AG3319" s="2"/>
      <c r="AH3319" s="2"/>
    </row>
    <row r="3320" spans="2:34">
      <c r="B3320" s="87"/>
      <c r="C3320" s="185"/>
      <c r="D3320" s="87"/>
      <c r="E3320" s="185"/>
      <c r="AC3320" s="87"/>
      <c r="AD3320" s="87"/>
      <c r="AE3320" s="87"/>
      <c r="AF3320" s="87"/>
      <c r="AG3320" s="2"/>
      <c r="AH3320" s="2"/>
    </row>
    <row r="3321" spans="2:34">
      <c r="B3321" s="87"/>
      <c r="C3321" s="185"/>
      <c r="D3321" s="87"/>
      <c r="E3321" s="185"/>
      <c r="AC3321" s="87"/>
      <c r="AD3321" s="87"/>
      <c r="AE3321" s="87"/>
      <c r="AF3321" s="87"/>
      <c r="AG3321" s="2"/>
      <c r="AH3321" s="2"/>
    </row>
    <row r="3322" spans="2:34">
      <c r="B3322" s="87"/>
      <c r="C3322" s="185"/>
      <c r="D3322" s="87"/>
      <c r="E3322" s="185"/>
      <c r="AC3322" s="87"/>
      <c r="AD3322" s="87"/>
      <c r="AE3322" s="87"/>
      <c r="AF3322" s="87"/>
      <c r="AG3322" s="2"/>
      <c r="AH3322" s="2"/>
    </row>
    <row r="3323" spans="2:34">
      <c r="B3323" s="87"/>
      <c r="C3323" s="185"/>
      <c r="D3323" s="87"/>
      <c r="E3323" s="185"/>
      <c r="AC3323" s="87"/>
      <c r="AD3323" s="87"/>
      <c r="AE3323" s="87"/>
      <c r="AF3323" s="87"/>
      <c r="AG3323" s="2"/>
      <c r="AH3323" s="2"/>
    </row>
    <row r="3324" spans="2:34">
      <c r="B3324" s="87"/>
      <c r="C3324" s="185"/>
      <c r="D3324" s="87"/>
      <c r="E3324" s="185"/>
      <c r="AC3324" s="87"/>
      <c r="AD3324" s="87"/>
      <c r="AE3324" s="87"/>
      <c r="AF3324" s="87"/>
      <c r="AG3324" s="2"/>
      <c r="AH3324" s="2"/>
    </row>
    <row r="3325" spans="2:34">
      <c r="B3325" s="87"/>
      <c r="C3325" s="185"/>
      <c r="D3325" s="87"/>
      <c r="E3325" s="185"/>
      <c r="AC3325" s="87"/>
      <c r="AD3325" s="87"/>
      <c r="AE3325" s="87"/>
      <c r="AF3325" s="87"/>
      <c r="AG3325" s="2"/>
      <c r="AH3325" s="2"/>
    </row>
    <row r="3326" spans="2:34">
      <c r="B3326" s="87"/>
      <c r="C3326" s="185"/>
      <c r="D3326" s="87"/>
      <c r="E3326" s="185"/>
      <c r="AC3326" s="87"/>
      <c r="AD3326" s="87"/>
      <c r="AE3326" s="87"/>
      <c r="AF3326" s="87"/>
      <c r="AG3326" s="2"/>
      <c r="AH3326" s="2"/>
    </row>
    <row r="3327" spans="2:34">
      <c r="B3327" s="87"/>
      <c r="C3327" s="185"/>
      <c r="D3327" s="87"/>
      <c r="E3327" s="185"/>
      <c r="AC3327" s="87"/>
      <c r="AD3327" s="87"/>
      <c r="AE3327" s="87"/>
      <c r="AF3327" s="87"/>
      <c r="AG3327" s="2"/>
      <c r="AH3327" s="2"/>
    </row>
    <row r="3328" spans="2:34">
      <c r="B3328" s="87"/>
      <c r="C3328" s="185"/>
      <c r="D3328" s="87"/>
      <c r="E3328" s="185"/>
      <c r="AC3328" s="87"/>
      <c r="AD3328" s="87"/>
      <c r="AE3328" s="87"/>
      <c r="AF3328" s="87"/>
      <c r="AG3328" s="2"/>
      <c r="AH3328" s="2"/>
    </row>
    <row r="3329" spans="2:34">
      <c r="B3329" s="87"/>
      <c r="C3329" s="185"/>
      <c r="D3329" s="87"/>
      <c r="E3329" s="185"/>
      <c r="AC3329" s="87"/>
      <c r="AD3329" s="87"/>
      <c r="AE3329" s="87"/>
      <c r="AF3329" s="87"/>
      <c r="AG3329" s="2"/>
      <c r="AH3329" s="2"/>
    </row>
    <row r="3330" spans="2:34">
      <c r="B3330" s="87"/>
      <c r="C3330" s="185"/>
      <c r="D3330" s="87"/>
      <c r="E3330" s="185"/>
      <c r="AC3330" s="87"/>
      <c r="AD3330" s="87"/>
      <c r="AE3330" s="87"/>
      <c r="AF3330" s="87"/>
      <c r="AG3330" s="2"/>
      <c r="AH3330" s="2"/>
    </row>
    <row r="3331" spans="2:34">
      <c r="B3331" s="87"/>
      <c r="C3331" s="185"/>
      <c r="D3331" s="87"/>
      <c r="E3331" s="185"/>
      <c r="AC3331" s="87"/>
      <c r="AD3331" s="87"/>
      <c r="AE3331" s="87"/>
      <c r="AF3331" s="87"/>
      <c r="AG3331" s="2"/>
      <c r="AH3331" s="2"/>
    </row>
    <row r="3332" spans="2:34">
      <c r="B3332" s="87"/>
      <c r="C3332" s="185"/>
      <c r="D3332" s="87"/>
      <c r="E3332" s="185"/>
      <c r="AC3332" s="87"/>
      <c r="AD3332" s="87"/>
      <c r="AE3332" s="87"/>
      <c r="AF3332" s="87"/>
      <c r="AG3332" s="2"/>
      <c r="AH3332" s="2"/>
    </row>
    <row r="3333" spans="2:34">
      <c r="B3333" s="87"/>
      <c r="C3333" s="185"/>
      <c r="D3333" s="87"/>
      <c r="E3333" s="185"/>
      <c r="AC3333" s="87"/>
      <c r="AD3333" s="87"/>
      <c r="AE3333" s="87"/>
      <c r="AF3333" s="87"/>
      <c r="AG3333" s="2"/>
      <c r="AH3333" s="2"/>
    </row>
    <row r="3334" spans="2:34">
      <c r="B3334" s="87"/>
      <c r="C3334" s="185"/>
      <c r="D3334" s="87"/>
      <c r="E3334" s="185"/>
      <c r="AC3334" s="87"/>
      <c r="AD3334" s="87"/>
      <c r="AE3334" s="87"/>
      <c r="AF3334" s="87"/>
      <c r="AG3334" s="2"/>
      <c r="AH3334" s="2"/>
    </row>
    <row r="3335" spans="2:34">
      <c r="B3335" s="87"/>
      <c r="C3335" s="185"/>
      <c r="D3335" s="87"/>
      <c r="E3335" s="185"/>
      <c r="AC3335" s="87"/>
      <c r="AD3335" s="87"/>
      <c r="AE3335" s="87"/>
      <c r="AF3335" s="87"/>
      <c r="AG3335" s="2"/>
      <c r="AH3335" s="2"/>
    </row>
    <row r="3336" spans="2:34">
      <c r="B3336" s="87"/>
      <c r="C3336" s="185"/>
      <c r="D3336" s="87"/>
      <c r="E3336" s="185"/>
      <c r="AC3336" s="87"/>
      <c r="AD3336" s="87"/>
      <c r="AE3336" s="87"/>
      <c r="AF3336" s="87"/>
      <c r="AG3336" s="2"/>
      <c r="AH3336" s="2"/>
    </row>
    <row r="3337" spans="2:34">
      <c r="B3337" s="87"/>
      <c r="C3337" s="185"/>
      <c r="D3337" s="87"/>
      <c r="E3337" s="185"/>
      <c r="AC3337" s="87"/>
      <c r="AD3337" s="87"/>
      <c r="AE3337" s="87"/>
      <c r="AF3337" s="87"/>
      <c r="AG3337" s="2"/>
      <c r="AH3337" s="2"/>
    </row>
    <row r="3338" spans="2:34">
      <c r="B3338" s="87"/>
      <c r="C3338" s="185"/>
      <c r="D3338" s="87"/>
      <c r="E3338" s="185"/>
      <c r="AC3338" s="87"/>
      <c r="AD3338" s="87"/>
      <c r="AE3338" s="87"/>
      <c r="AF3338" s="87"/>
      <c r="AG3338" s="2"/>
      <c r="AH3338" s="2"/>
    </row>
    <row r="3339" spans="2:34">
      <c r="B3339" s="87"/>
      <c r="C3339" s="185"/>
      <c r="D3339" s="87"/>
      <c r="E3339" s="185"/>
      <c r="AC3339" s="87"/>
      <c r="AD3339" s="87"/>
      <c r="AE3339" s="87"/>
      <c r="AF3339" s="87"/>
      <c r="AG3339" s="2"/>
      <c r="AH3339" s="2"/>
    </row>
    <row r="3340" spans="2:34">
      <c r="B3340" s="87"/>
      <c r="C3340" s="185"/>
      <c r="D3340" s="87"/>
      <c r="E3340" s="185"/>
      <c r="AC3340" s="87"/>
      <c r="AD3340" s="87"/>
      <c r="AE3340" s="87"/>
      <c r="AF3340" s="87"/>
      <c r="AG3340" s="2"/>
      <c r="AH3340" s="2"/>
    </row>
    <row r="3341" spans="2:34">
      <c r="B3341" s="87"/>
      <c r="C3341" s="185"/>
      <c r="D3341" s="87"/>
      <c r="E3341" s="185"/>
      <c r="AC3341" s="87"/>
      <c r="AD3341" s="87"/>
      <c r="AE3341" s="87"/>
      <c r="AF3341" s="87"/>
      <c r="AG3341" s="2"/>
      <c r="AH3341" s="2"/>
    </row>
    <row r="3342" spans="2:34">
      <c r="B3342" s="87"/>
      <c r="C3342" s="185"/>
      <c r="D3342" s="87"/>
      <c r="E3342" s="185"/>
      <c r="AC3342" s="87"/>
      <c r="AD3342" s="87"/>
      <c r="AE3342" s="87"/>
      <c r="AF3342" s="87"/>
      <c r="AG3342" s="2"/>
      <c r="AH3342" s="2"/>
    </row>
    <row r="3343" spans="2:34">
      <c r="B3343" s="87"/>
      <c r="C3343" s="185"/>
      <c r="D3343" s="87"/>
      <c r="E3343" s="185"/>
      <c r="AC3343" s="87"/>
      <c r="AD3343" s="87"/>
      <c r="AE3343" s="87"/>
      <c r="AF3343" s="87"/>
      <c r="AG3343" s="2"/>
      <c r="AH3343" s="2"/>
    </row>
    <row r="3344" spans="2:34">
      <c r="B3344" s="87"/>
      <c r="C3344" s="185"/>
      <c r="D3344" s="87"/>
      <c r="E3344" s="185"/>
      <c r="AC3344" s="87"/>
      <c r="AD3344" s="87"/>
      <c r="AE3344" s="87"/>
      <c r="AF3344" s="87"/>
      <c r="AG3344" s="2"/>
      <c r="AH3344" s="2"/>
    </row>
    <row r="3345" spans="2:34">
      <c r="B3345" s="87"/>
      <c r="C3345" s="185"/>
      <c r="D3345" s="87"/>
      <c r="E3345" s="185"/>
      <c r="AC3345" s="87"/>
      <c r="AD3345" s="87"/>
      <c r="AE3345" s="87"/>
      <c r="AF3345" s="87"/>
      <c r="AG3345" s="2"/>
      <c r="AH3345" s="2"/>
    </row>
    <row r="3346" spans="2:34">
      <c r="B3346" s="87"/>
      <c r="C3346" s="185"/>
      <c r="D3346" s="87"/>
      <c r="E3346" s="185"/>
      <c r="AC3346" s="87"/>
      <c r="AD3346" s="87"/>
      <c r="AE3346" s="87"/>
      <c r="AF3346" s="87"/>
      <c r="AG3346" s="2"/>
      <c r="AH3346" s="2"/>
    </row>
    <row r="3347" spans="2:34">
      <c r="B3347" s="87"/>
      <c r="C3347" s="185"/>
      <c r="D3347" s="87"/>
      <c r="E3347" s="185"/>
      <c r="AC3347" s="87"/>
      <c r="AD3347" s="87"/>
      <c r="AE3347" s="87"/>
      <c r="AF3347" s="87"/>
      <c r="AG3347" s="2"/>
      <c r="AH3347" s="2"/>
    </row>
    <row r="3348" spans="2:34">
      <c r="B3348" s="87"/>
      <c r="C3348" s="185"/>
      <c r="D3348" s="87"/>
      <c r="E3348" s="185"/>
      <c r="AC3348" s="87"/>
      <c r="AD3348" s="87"/>
      <c r="AE3348" s="87"/>
      <c r="AF3348" s="87"/>
      <c r="AG3348" s="2"/>
      <c r="AH3348" s="2"/>
    </row>
    <row r="3349" spans="2:34">
      <c r="B3349" s="87"/>
      <c r="C3349" s="185"/>
      <c r="D3349" s="87"/>
      <c r="E3349" s="185"/>
      <c r="AC3349" s="87"/>
      <c r="AD3349" s="87"/>
      <c r="AE3349" s="87"/>
      <c r="AF3349" s="87"/>
      <c r="AG3349" s="2"/>
      <c r="AH3349" s="2"/>
    </row>
    <row r="3350" spans="2:34">
      <c r="B3350" s="87"/>
      <c r="C3350" s="185"/>
      <c r="D3350" s="87"/>
      <c r="E3350" s="185"/>
      <c r="AC3350" s="87"/>
      <c r="AD3350" s="87"/>
      <c r="AE3350" s="87"/>
      <c r="AF3350" s="87"/>
      <c r="AG3350" s="2"/>
      <c r="AH3350" s="2"/>
    </row>
    <row r="3351" spans="2:34">
      <c r="B3351" s="87"/>
      <c r="C3351" s="185"/>
      <c r="D3351" s="87"/>
      <c r="E3351" s="185"/>
      <c r="AC3351" s="87"/>
      <c r="AD3351" s="87"/>
      <c r="AE3351" s="87"/>
      <c r="AF3351" s="87"/>
      <c r="AG3351" s="2"/>
      <c r="AH3351" s="2"/>
    </row>
    <row r="3352" spans="2:34">
      <c r="B3352" s="87"/>
      <c r="C3352" s="185"/>
      <c r="D3352" s="87"/>
      <c r="E3352" s="185"/>
      <c r="AC3352" s="87"/>
      <c r="AD3352" s="87"/>
      <c r="AE3352" s="87"/>
      <c r="AF3352" s="87"/>
      <c r="AG3352" s="2"/>
      <c r="AH3352" s="2"/>
    </row>
    <row r="3353" spans="2:34">
      <c r="B3353" s="87"/>
      <c r="C3353" s="185"/>
      <c r="D3353" s="87"/>
      <c r="E3353" s="185"/>
      <c r="AC3353" s="87"/>
      <c r="AD3353" s="87"/>
      <c r="AE3353" s="87"/>
      <c r="AF3353" s="87"/>
      <c r="AG3353" s="2"/>
      <c r="AH3353" s="2"/>
    </row>
    <row r="3354" spans="2:34">
      <c r="B3354" s="87"/>
      <c r="C3354" s="185"/>
      <c r="D3354" s="87"/>
      <c r="E3354" s="185"/>
      <c r="AC3354" s="87"/>
      <c r="AD3354" s="87"/>
      <c r="AE3354" s="87"/>
      <c r="AF3354" s="87"/>
      <c r="AG3354" s="2"/>
      <c r="AH3354" s="2"/>
    </row>
    <row r="3355" spans="2:34">
      <c r="B3355" s="87"/>
      <c r="C3355" s="185"/>
      <c r="D3355" s="87"/>
      <c r="E3355" s="185"/>
      <c r="AC3355" s="87"/>
      <c r="AD3355" s="87"/>
      <c r="AE3355" s="87"/>
      <c r="AF3355" s="87"/>
      <c r="AG3355" s="2"/>
      <c r="AH3355" s="2"/>
    </row>
    <row r="3356" spans="2:34">
      <c r="B3356" s="87"/>
      <c r="C3356" s="185"/>
      <c r="D3356" s="87"/>
      <c r="E3356" s="185"/>
      <c r="AC3356" s="87"/>
      <c r="AD3356" s="87"/>
      <c r="AE3356" s="87"/>
      <c r="AF3356" s="87"/>
      <c r="AG3356" s="2"/>
      <c r="AH3356" s="2"/>
    </row>
    <row r="3357" spans="2:34">
      <c r="B3357" s="87"/>
      <c r="C3357" s="185"/>
      <c r="D3357" s="87"/>
      <c r="E3357" s="185"/>
      <c r="AC3357" s="87"/>
      <c r="AD3357" s="87"/>
      <c r="AE3357" s="87"/>
      <c r="AF3357" s="87"/>
      <c r="AG3357" s="2"/>
      <c r="AH3357" s="2"/>
    </row>
    <row r="3358" spans="2:34">
      <c r="B3358" s="87"/>
      <c r="C3358" s="185"/>
      <c r="D3358" s="87"/>
      <c r="E3358" s="185"/>
      <c r="AC3358" s="87"/>
      <c r="AD3358" s="87"/>
      <c r="AE3358" s="87"/>
      <c r="AF3358" s="87"/>
      <c r="AG3358" s="2"/>
      <c r="AH3358" s="2"/>
    </row>
    <row r="3359" spans="2:34">
      <c r="B3359" s="87"/>
      <c r="C3359" s="185"/>
      <c r="D3359" s="87"/>
      <c r="E3359" s="185"/>
      <c r="AC3359" s="87"/>
      <c r="AD3359" s="87"/>
      <c r="AE3359" s="87"/>
      <c r="AF3359" s="87"/>
      <c r="AG3359" s="2"/>
      <c r="AH3359" s="2"/>
    </row>
    <row r="3360" spans="2:34">
      <c r="B3360" s="87"/>
      <c r="C3360" s="185"/>
      <c r="D3360" s="87"/>
      <c r="E3360" s="185"/>
      <c r="AC3360" s="87"/>
      <c r="AD3360" s="87"/>
      <c r="AE3360" s="87"/>
      <c r="AF3360" s="87"/>
      <c r="AG3360" s="2"/>
      <c r="AH3360" s="2"/>
    </row>
    <row r="3361" spans="2:34">
      <c r="B3361" s="87"/>
      <c r="C3361" s="185"/>
      <c r="D3361" s="87"/>
      <c r="E3361" s="185"/>
      <c r="AC3361" s="87"/>
      <c r="AD3361" s="87"/>
      <c r="AE3361" s="87"/>
      <c r="AF3361" s="87"/>
      <c r="AG3361" s="2"/>
      <c r="AH3361" s="2"/>
    </row>
    <row r="3362" spans="2:34">
      <c r="B3362" s="87"/>
      <c r="C3362" s="185"/>
      <c r="D3362" s="87"/>
      <c r="E3362" s="185"/>
      <c r="AC3362" s="87"/>
      <c r="AD3362" s="87"/>
      <c r="AE3362" s="87"/>
      <c r="AF3362" s="87"/>
      <c r="AG3362" s="2"/>
      <c r="AH3362" s="2"/>
    </row>
    <row r="3363" spans="2:34">
      <c r="B3363" s="87"/>
      <c r="C3363" s="185"/>
      <c r="D3363" s="87"/>
      <c r="E3363" s="185"/>
      <c r="AC3363" s="87"/>
      <c r="AD3363" s="87"/>
      <c r="AE3363" s="87"/>
      <c r="AF3363" s="87"/>
      <c r="AG3363" s="2"/>
      <c r="AH3363" s="2"/>
    </row>
    <row r="3364" spans="2:34">
      <c r="B3364" s="87"/>
      <c r="C3364" s="185"/>
      <c r="D3364" s="87"/>
      <c r="E3364" s="185"/>
      <c r="AC3364" s="87"/>
      <c r="AD3364" s="87"/>
      <c r="AE3364" s="87"/>
      <c r="AF3364" s="87"/>
      <c r="AG3364" s="2"/>
      <c r="AH3364" s="2"/>
    </row>
    <row r="3365" spans="2:34">
      <c r="B3365" s="87"/>
      <c r="C3365" s="185"/>
      <c r="D3365" s="87"/>
      <c r="E3365" s="185"/>
      <c r="AC3365" s="87"/>
      <c r="AD3365" s="87"/>
      <c r="AE3365" s="87"/>
      <c r="AF3365" s="87"/>
      <c r="AG3365" s="2"/>
      <c r="AH3365" s="2"/>
    </row>
    <row r="3366" spans="2:34">
      <c r="B3366" s="87"/>
      <c r="C3366" s="185"/>
      <c r="D3366" s="87"/>
      <c r="E3366" s="185"/>
      <c r="AC3366" s="87"/>
      <c r="AD3366" s="87"/>
      <c r="AE3366" s="87"/>
      <c r="AF3366" s="87"/>
      <c r="AG3366" s="2"/>
      <c r="AH3366" s="2"/>
    </row>
    <row r="3367" spans="2:34">
      <c r="B3367" s="87"/>
      <c r="C3367" s="185"/>
      <c r="D3367" s="87"/>
      <c r="E3367" s="185"/>
      <c r="AC3367" s="87"/>
      <c r="AD3367" s="87"/>
      <c r="AE3367" s="87"/>
      <c r="AF3367" s="87"/>
      <c r="AG3367" s="2"/>
      <c r="AH3367" s="2"/>
    </row>
    <row r="3368" spans="2:34">
      <c r="B3368" s="87"/>
      <c r="C3368" s="185"/>
      <c r="D3368" s="87"/>
      <c r="E3368" s="185"/>
      <c r="AC3368" s="87"/>
      <c r="AD3368" s="87"/>
      <c r="AE3368" s="87"/>
      <c r="AF3368" s="87"/>
      <c r="AG3368" s="2"/>
      <c r="AH3368" s="2"/>
    </row>
    <row r="3369" spans="2:34">
      <c r="B3369" s="87"/>
      <c r="C3369" s="185"/>
      <c r="D3369" s="87"/>
      <c r="E3369" s="185"/>
      <c r="AC3369" s="87"/>
      <c r="AD3369" s="87"/>
      <c r="AE3369" s="87"/>
      <c r="AF3369" s="87"/>
      <c r="AG3369" s="2"/>
      <c r="AH3369" s="2"/>
    </row>
    <row r="3370" spans="2:34">
      <c r="B3370" s="87"/>
      <c r="C3370" s="185"/>
      <c r="D3370" s="87"/>
      <c r="E3370" s="185"/>
      <c r="AC3370" s="87"/>
      <c r="AD3370" s="87"/>
      <c r="AE3370" s="87"/>
      <c r="AF3370" s="87"/>
      <c r="AG3370" s="2"/>
      <c r="AH3370" s="2"/>
    </row>
    <row r="3371" spans="2:34">
      <c r="B3371" s="87"/>
      <c r="C3371" s="185"/>
      <c r="D3371" s="87"/>
      <c r="E3371" s="185"/>
      <c r="AC3371" s="87"/>
      <c r="AD3371" s="87"/>
      <c r="AE3371" s="87"/>
      <c r="AF3371" s="87"/>
      <c r="AG3371" s="2"/>
      <c r="AH3371" s="2"/>
    </row>
    <row r="3372" spans="2:34">
      <c r="B3372" s="87"/>
      <c r="C3372" s="185"/>
      <c r="D3372" s="87"/>
      <c r="E3372" s="185"/>
      <c r="AC3372" s="87"/>
      <c r="AD3372" s="87"/>
      <c r="AE3372" s="87"/>
      <c r="AF3372" s="87"/>
      <c r="AG3372" s="2"/>
      <c r="AH3372" s="2"/>
    </row>
    <row r="3373" spans="2:34">
      <c r="B3373" s="87"/>
      <c r="C3373" s="185"/>
      <c r="D3373" s="87"/>
      <c r="E3373" s="185"/>
      <c r="AC3373" s="87"/>
      <c r="AD3373" s="87"/>
      <c r="AE3373" s="87"/>
      <c r="AF3373" s="87"/>
      <c r="AG3373" s="2"/>
      <c r="AH3373" s="2"/>
    </row>
    <row r="3374" spans="2:34">
      <c r="B3374" s="87"/>
      <c r="C3374" s="185"/>
      <c r="D3374" s="87"/>
      <c r="E3374" s="185"/>
      <c r="AC3374" s="87"/>
      <c r="AD3374" s="87"/>
      <c r="AE3374" s="87"/>
      <c r="AF3374" s="87"/>
      <c r="AG3374" s="2"/>
      <c r="AH3374" s="2"/>
    </row>
    <row r="3375" spans="2:34">
      <c r="B3375" s="87"/>
      <c r="C3375" s="185"/>
      <c r="D3375" s="87"/>
      <c r="E3375" s="185"/>
      <c r="AC3375" s="87"/>
      <c r="AD3375" s="87"/>
      <c r="AE3375" s="87"/>
      <c r="AF3375" s="87"/>
      <c r="AG3375" s="2"/>
      <c r="AH3375" s="2"/>
    </row>
    <row r="3376" spans="2:34">
      <c r="B3376" s="87"/>
      <c r="C3376" s="185"/>
      <c r="D3376" s="87"/>
      <c r="E3376" s="185"/>
      <c r="AC3376" s="87"/>
      <c r="AD3376" s="87"/>
      <c r="AE3376" s="87"/>
      <c r="AF3376" s="87"/>
      <c r="AG3376" s="2"/>
      <c r="AH3376" s="2"/>
    </row>
    <row r="3377" spans="2:34">
      <c r="B3377" s="87"/>
      <c r="C3377" s="185"/>
      <c r="D3377" s="87"/>
      <c r="E3377" s="185"/>
      <c r="AC3377" s="87"/>
      <c r="AD3377" s="87"/>
      <c r="AE3377" s="87"/>
      <c r="AF3377" s="87"/>
      <c r="AG3377" s="2"/>
      <c r="AH3377" s="2"/>
    </row>
    <row r="3378" spans="2:34">
      <c r="B3378" s="87"/>
      <c r="C3378" s="185"/>
      <c r="D3378" s="87"/>
      <c r="E3378" s="185"/>
      <c r="AC3378" s="87"/>
      <c r="AD3378" s="87"/>
      <c r="AE3378" s="87"/>
      <c r="AF3378" s="87"/>
      <c r="AG3378" s="2"/>
      <c r="AH3378" s="2"/>
    </row>
    <row r="3379" spans="2:34">
      <c r="B3379" s="87"/>
      <c r="C3379" s="185"/>
      <c r="D3379" s="87"/>
      <c r="E3379" s="185"/>
      <c r="AC3379" s="87"/>
      <c r="AD3379" s="87"/>
      <c r="AE3379" s="87"/>
      <c r="AF3379" s="87"/>
      <c r="AG3379" s="2"/>
      <c r="AH3379" s="2"/>
    </row>
    <row r="3380" spans="2:34">
      <c r="B3380" s="87"/>
      <c r="C3380" s="185"/>
      <c r="D3380" s="87"/>
      <c r="E3380" s="185"/>
      <c r="AC3380" s="87"/>
      <c r="AD3380" s="87"/>
      <c r="AE3380" s="87"/>
      <c r="AF3380" s="87"/>
      <c r="AG3380" s="2"/>
      <c r="AH3380" s="2"/>
    </row>
    <row r="3381" spans="2:34">
      <c r="B3381" s="87"/>
      <c r="C3381" s="185"/>
      <c r="D3381" s="87"/>
      <c r="E3381" s="185"/>
      <c r="AC3381" s="87"/>
      <c r="AD3381" s="87"/>
      <c r="AE3381" s="87"/>
      <c r="AF3381" s="87"/>
      <c r="AG3381" s="2"/>
      <c r="AH3381" s="2"/>
    </row>
    <row r="3382" spans="2:34">
      <c r="B3382" s="87"/>
      <c r="C3382" s="185"/>
      <c r="D3382" s="87"/>
      <c r="E3382" s="185"/>
      <c r="AC3382" s="87"/>
      <c r="AD3382" s="87"/>
      <c r="AE3382" s="87"/>
      <c r="AF3382" s="87"/>
      <c r="AG3382" s="2"/>
      <c r="AH3382" s="2"/>
    </row>
    <row r="3383" spans="2:34">
      <c r="B3383" s="87"/>
      <c r="C3383" s="185"/>
      <c r="D3383" s="87"/>
      <c r="E3383" s="185"/>
      <c r="AC3383" s="87"/>
      <c r="AD3383" s="87"/>
      <c r="AE3383" s="87"/>
      <c r="AF3383" s="87"/>
      <c r="AG3383" s="2"/>
      <c r="AH3383" s="2"/>
    </row>
    <row r="3384" spans="2:34">
      <c r="B3384" s="87"/>
      <c r="C3384" s="185"/>
      <c r="D3384" s="87"/>
      <c r="E3384" s="185"/>
      <c r="AC3384" s="87"/>
      <c r="AD3384" s="87"/>
      <c r="AE3384" s="87"/>
      <c r="AF3384" s="87"/>
      <c r="AG3384" s="2"/>
      <c r="AH3384" s="2"/>
    </row>
    <row r="3385" spans="2:34">
      <c r="B3385" s="87"/>
      <c r="C3385" s="185"/>
      <c r="D3385" s="87"/>
      <c r="E3385" s="185"/>
      <c r="AC3385" s="87"/>
      <c r="AD3385" s="87"/>
      <c r="AE3385" s="87"/>
      <c r="AF3385" s="87"/>
      <c r="AG3385" s="2"/>
      <c r="AH3385" s="2"/>
    </row>
    <row r="3386" spans="2:34">
      <c r="B3386" s="87"/>
      <c r="C3386" s="185"/>
      <c r="D3386" s="87"/>
      <c r="E3386" s="185"/>
      <c r="AC3386" s="87"/>
      <c r="AD3386" s="87"/>
      <c r="AE3386" s="87"/>
      <c r="AF3386" s="87"/>
      <c r="AG3386" s="2"/>
      <c r="AH3386" s="2"/>
    </row>
    <row r="3387" spans="2:34">
      <c r="B3387" s="87"/>
      <c r="C3387" s="185"/>
      <c r="D3387" s="87"/>
      <c r="E3387" s="185"/>
      <c r="AC3387" s="87"/>
      <c r="AD3387" s="87"/>
      <c r="AE3387" s="87"/>
      <c r="AF3387" s="87"/>
      <c r="AG3387" s="2"/>
      <c r="AH3387" s="2"/>
    </row>
    <row r="3388" spans="2:34">
      <c r="B3388" s="87"/>
      <c r="C3388" s="185"/>
      <c r="D3388" s="87"/>
      <c r="E3388" s="185"/>
      <c r="AC3388" s="87"/>
      <c r="AD3388" s="87"/>
      <c r="AE3388" s="87"/>
      <c r="AF3388" s="87"/>
      <c r="AG3388" s="2"/>
      <c r="AH3388" s="2"/>
    </row>
    <row r="3389" spans="2:34">
      <c r="B3389" s="87"/>
      <c r="C3389" s="185"/>
      <c r="D3389" s="87"/>
      <c r="E3389" s="185"/>
      <c r="AC3389" s="87"/>
      <c r="AD3389" s="87"/>
      <c r="AE3389" s="87"/>
      <c r="AF3389" s="87"/>
      <c r="AG3389" s="2"/>
      <c r="AH3389" s="2"/>
    </row>
    <row r="3390" spans="2:34">
      <c r="B3390" s="87"/>
      <c r="C3390" s="185"/>
      <c r="D3390" s="87"/>
      <c r="E3390" s="185"/>
      <c r="AC3390" s="87"/>
      <c r="AD3390" s="87"/>
      <c r="AE3390" s="87"/>
      <c r="AF3390" s="87"/>
      <c r="AG3390" s="2"/>
      <c r="AH3390" s="2"/>
    </row>
    <row r="3391" spans="2:34">
      <c r="B3391" s="87"/>
      <c r="C3391" s="185"/>
      <c r="D3391" s="87"/>
      <c r="E3391" s="185"/>
      <c r="AC3391" s="87"/>
      <c r="AD3391" s="87"/>
      <c r="AE3391" s="87"/>
      <c r="AF3391" s="87"/>
      <c r="AG3391" s="2"/>
      <c r="AH3391" s="2"/>
    </row>
    <row r="3392" spans="2:34">
      <c r="B3392" s="87"/>
      <c r="C3392" s="185"/>
      <c r="D3392" s="87"/>
      <c r="E3392" s="185"/>
      <c r="AC3392" s="87"/>
      <c r="AD3392" s="87"/>
      <c r="AE3392" s="87"/>
      <c r="AF3392" s="87"/>
      <c r="AG3392" s="2"/>
      <c r="AH3392" s="2"/>
    </row>
    <row r="3393" spans="2:34">
      <c r="B3393" s="87"/>
      <c r="C3393" s="185"/>
      <c r="D3393" s="87"/>
      <c r="E3393" s="185"/>
      <c r="AC3393" s="87"/>
      <c r="AD3393" s="87"/>
      <c r="AE3393" s="87"/>
      <c r="AF3393" s="87"/>
      <c r="AG3393" s="2"/>
      <c r="AH3393" s="2"/>
    </row>
    <row r="3394" spans="2:34">
      <c r="B3394" s="87"/>
      <c r="C3394" s="185"/>
      <c r="D3394" s="87"/>
      <c r="E3394" s="185"/>
      <c r="AC3394" s="87"/>
      <c r="AD3394" s="87"/>
      <c r="AE3394" s="87"/>
      <c r="AF3394" s="87"/>
      <c r="AG3394" s="2"/>
      <c r="AH3394" s="2"/>
    </row>
    <row r="3395" spans="2:34">
      <c r="B3395" s="87"/>
      <c r="C3395" s="185"/>
      <c r="D3395" s="87"/>
      <c r="E3395" s="185"/>
      <c r="AC3395" s="87"/>
      <c r="AD3395" s="87"/>
      <c r="AE3395" s="87"/>
      <c r="AF3395" s="87"/>
      <c r="AG3395" s="2"/>
      <c r="AH3395" s="2"/>
    </row>
    <row r="3396" spans="2:34">
      <c r="B3396" s="87"/>
      <c r="C3396" s="185"/>
      <c r="D3396" s="87"/>
      <c r="E3396" s="185"/>
      <c r="AC3396" s="87"/>
      <c r="AD3396" s="87"/>
      <c r="AE3396" s="87"/>
      <c r="AF3396" s="87"/>
      <c r="AG3396" s="2"/>
      <c r="AH3396" s="2"/>
    </row>
    <row r="3397" spans="2:34">
      <c r="B3397" s="87"/>
      <c r="C3397" s="185"/>
      <c r="D3397" s="87"/>
      <c r="E3397" s="185"/>
      <c r="AC3397" s="87"/>
      <c r="AD3397" s="87"/>
      <c r="AE3397" s="87"/>
      <c r="AF3397" s="87"/>
      <c r="AG3397" s="2"/>
      <c r="AH3397" s="2"/>
    </row>
    <row r="3398" spans="2:34">
      <c r="B3398" s="87"/>
      <c r="C3398" s="185"/>
      <c r="D3398" s="87"/>
      <c r="E3398" s="185"/>
      <c r="AC3398" s="87"/>
      <c r="AD3398" s="87"/>
      <c r="AE3398" s="87"/>
      <c r="AF3398" s="87"/>
      <c r="AG3398" s="2"/>
      <c r="AH3398" s="2"/>
    </row>
    <row r="3399" spans="2:34">
      <c r="B3399" s="87"/>
      <c r="C3399" s="185"/>
      <c r="D3399" s="87"/>
      <c r="E3399" s="185"/>
      <c r="AC3399" s="87"/>
      <c r="AD3399" s="87"/>
      <c r="AE3399" s="87"/>
      <c r="AF3399" s="87"/>
      <c r="AG3399" s="2"/>
      <c r="AH3399" s="2"/>
    </row>
    <row r="3400" spans="2:34">
      <c r="B3400" s="87"/>
      <c r="C3400" s="185"/>
      <c r="D3400" s="87"/>
      <c r="E3400" s="185"/>
      <c r="AC3400" s="87"/>
      <c r="AD3400" s="87"/>
      <c r="AE3400" s="87"/>
      <c r="AF3400" s="87"/>
      <c r="AG3400" s="2"/>
      <c r="AH3400" s="2"/>
    </row>
    <row r="3401" spans="2:34">
      <c r="B3401" s="87"/>
      <c r="C3401" s="185"/>
      <c r="D3401" s="87"/>
      <c r="E3401" s="185"/>
      <c r="AC3401" s="87"/>
      <c r="AD3401" s="87"/>
      <c r="AE3401" s="87"/>
      <c r="AF3401" s="87"/>
      <c r="AG3401" s="2"/>
      <c r="AH3401" s="2"/>
    </row>
    <row r="3402" spans="2:34">
      <c r="B3402" s="87"/>
      <c r="C3402" s="185"/>
      <c r="D3402" s="87"/>
      <c r="E3402" s="185"/>
      <c r="AC3402" s="87"/>
      <c r="AD3402" s="87"/>
      <c r="AE3402" s="87"/>
      <c r="AF3402" s="87"/>
      <c r="AG3402" s="2"/>
      <c r="AH3402" s="2"/>
    </row>
    <row r="3403" spans="2:34">
      <c r="B3403" s="87"/>
      <c r="C3403" s="185"/>
      <c r="D3403" s="87"/>
      <c r="E3403" s="185"/>
      <c r="AC3403" s="87"/>
      <c r="AD3403" s="87"/>
      <c r="AE3403" s="87"/>
      <c r="AF3403" s="87"/>
      <c r="AG3403" s="2"/>
      <c r="AH3403" s="2"/>
    </row>
    <row r="3404" spans="2:34">
      <c r="B3404" s="87"/>
      <c r="C3404" s="185"/>
      <c r="D3404" s="87"/>
      <c r="E3404" s="185"/>
      <c r="AC3404" s="87"/>
      <c r="AD3404" s="87"/>
      <c r="AE3404" s="87"/>
      <c r="AF3404" s="87"/>
      <c r="AG3404" s="2"/>
      <c r="AH3404" s="2"/>
    </row>
    <row r="3405" spans="2:34">
      <c r="B3405" s="87"/>
      <c r="C3405" s="185"/>
      <c r="D3405" s="87"/>
      <c r="E3405" s="185"/>
      <c r="AC3405" s="87"/>
      <c r="AD3405" s="87"/>
      <c r="AE3405" s="87"/>
      <c r="AF3405" s="87"/>
      <c r="AG3405" s="2"/>
      <c r="AH3405" s="2"/>
    </row>
    <row r="3406" spans="2:34">
      <c r="B3406" s="87"/>
      <c r="C3406" s="185"/>
      <c r="D3406" s="87"/>
      <c r="E3406" s="185"/>
      <c r="AC3406" s="87"/>
      <c r="AD3406" s="87"/>
      <c r="AE3406" s="87"/>
      <c r="AF3406" s="87"/>
      <c r="AG3406" s="2"/>
      <c r="AH3406" s="2"/>
    </row>
    <row r="3407" spans="2:34">
      <c r="B3407" s="87"/>
      <c r="C3407" s="185"/>
      <c r="D3407" s="87"/>
      <c r="E3407" s="185"/>
      <c r="AC3407" s="87"/>
      <c r="AD3407" s="87"/>
      <c r="AE3407" s="87"/>
      <c r="AF3407" s="87"/>
      <c r="AG3407" s="2"/>
      <c r="AH3407" s="2"/>
    </row>
    <row r="3408" spans="2:34">
      <c r="B3408" s="87"/>
      <c r="C3408" s="185"/>
      <c r="D3408" s="87"/>
      <c r="E3408" s="185"/>
      <c r="AC3408" s="87"/>
      <c r="AD3408" s="87"/>
      <c r="AE3408" s="87"/>
      <c r="AF3408" s="87"/>
      <c r="AG3408" s="2"/>
      <c r="AH3408" s="2"/>
    </row>
    <row r="3409" spans="2:34">
      <c r="B3409" s="87"/>
      <c r="C3409" s="185"/>
      <c r="D3409" s="87"/>
      <c r="E3409" s="185"/>
      <c r="AC3409" s="87"/>
      <c r="AD3409" s="87"/>
      <c r="AE3409" s="87"/>
      <c r="AF3409" s="87"/>
      <c r="AG3409" s="2"/>
      <c r="AH3409" s="2"/>
    </row>
    <row r="3410" spans="2:34">
      <c r="B3410" s="87"/>
      <c r="C3410" s="185"/>
      <c r="D3410" s="87"/>
      <c r="E3410" s="185"/>
      <c r="AC3410" s="87"/>
      <c r="AD3410" s="87"/>
      <c r="AE3410" s="87"/>
      <c r="AF3410" s="87"/>
      <c r="AG3410" s="2"/>
      <c r="AH3410" s="2"/>
    </row>
    <row r="3411" spans="2:34">
      <c r="B3411" s="87"/>
      <c r="C3411" s="185"/>
      <c r="D3411" s="87"/>
      <c r="E3411" s="185"/>
      <c r="AC3411" s="87"/>
      <c r="AD3411" s="87"/>
      <c r="AE3411" s="87"/>
      <c r="AF3411" s="87"/>
      <c r="AG3411" s="2"/>
      <c r="AH3411" s="2"/>
    </row>
    <row r="3412" spans="2:34">
      <c r="B3412" s="87"/>
      <c r="C3412" s="185"/>
      <c r="D3412" s="87"/>
      <c r="E3412" s="185"/>
      <c r="AC3412" s="87"/>
      <c r="AD3412" s="87"/>
      <c r="AE3412" s="87"/>
      <c r="AF3412" s="87"/>
      <c r="AG3412" s="2"/>
      <c r="AH3412" s="2"/>
    </row>
    <row r="3413" spans="2:34">
      <c r="B3413" s="87"/>
      <c r="C3413" s="185"/>
      <c r="D3413" s="87"/>
      <c r="E3413" s="185"/>
      <c r="AC3413" s="87"/>
      <c r="AD3413" s="87"/>
      <c r="AE3413" s="87"/>
      <c r="AF3413" s="87"/>
      <c r="AG3413" s="2"/>
      <c r="AH3413" s="2"/>
    </row>
    <row r="3414" spans="2:34">
      <c r="B3414" s="87"/>
      <c r="C3414" s="185"/>
      <c r="D3414" s="87"/>
      <c r="E3414" s="185"/>
      <c r="AC3414" s="87"/>
      <c r="AD3414" s="87"/>
      <c r="AE3414" s="87"/>
      <c r="AF3414" s="87"/>
      <c r="AG3414" s="2"/>
      <c r="AH3414" s="2"/>
    </row>
    <row r="3415" spans="2:34">
      <c r="B3415" s="87"/>
      <c r="C3415" s="185"/>
      <c r="D3415" s="87"/>
      <c r="E3415" s="185"/>
      <c r="AC3415" s="87"/>
      <c r="AD3415" s="87"/>
      <c r="AE3415" s="87"/>
      <c r="AF3415" s="87"/>
      <c r="AG3415" s="2"/>
      <c r="AH3415" s="2"/>
    </row>
    <row r="3416" spans="2:34">
      <c r="B3416" s="87"/>
      <c r="C3416" s="185"/>
      <c r="D3416" s="87"/>
      <c r="E3416" s="185"/>
      <c r="AC3416" s="87"/>
      <c r="AD3416" s="87"/>
      <c r="AE3416" s="87"/>
      <c r="AF3416" s="87"/>
      <c r="AG3416" s="2"/>
      <c r="AH3416" s="2"/>
    </row>
    <row r="3417" spans="2:34">
      <c r="B3417" s="87"/>
      <c r="C3417" s="185"/>
      <c r="D3417" s="87"/>
      <c r="E3417" s="185"/>
      <c r="AC3417" s="87"/>
      <c r="AD3417" s="87"/>
      <c r="AE3417" s="87"/>
      <c r="AF3417" s="87"/>
      <c r="AG3417" s="2"/>
      <c r="AH3417" s="2"/>
    </row>
    <row r="3418" spans="2:34">
      <c r="B3418" s="87"/>
      <c r="C3418" s="185"/>
      <c r="D3418" s="87"/>
      <c r="E3418" s="185"/>
      <c r="AC3418" s="87"/>
      <c r="AD3418" s="87"/>
      <c r="AE3418" s="87"/>
      <c r="AF3418" s="87"/>
      <c r="AG3418" s="2"/>
      <c r="AH3418" s="2"/>
    </row>
    <row r="3419" spans="2:34">
      <c r="B3419" s="87"/>
      <c r="C3419" s="185"/>
      <c r="D3419" s="87"/>
      <c r="E3419" s="185"/>
      <c r="AC3419" s="87"/>
      <c r="AD3419" s="87"/>
      <c r="AE3419" s="87"/>
      <c r="AF3419" s="87"/>
      <c r="AG3419" s="2"/>
      <c r="AH3419" s="2"/>
    </row>
    <row r="3420" spans="2:34">
      <c r="B3420" s="87"/>
      <c r="C3420" s="185"/>
      <c r="D3420" s="87"/>
      <c r="E3420" s="185"/>
      <c r="AC3420" s="87"/>
      <c r="AD3420" s="87"/>
      <c r="AE3420" s="87"/>
      <c r="AF3420" s="87"/>
      <c r="AG3420" s="2"/>
      <c r="AH3420" s="2"/>
    </row>
    <row r="3421" spans="2:34">
      <c r="B3421" s="87"/>
      <c r="C3421" s="185"/>
      <c r="D3421" s="87"/>
      <c r="E3421" s="185"/>
      <c r="AC3421" s="87"/>
      <c r="AD3421" s="87"/>
      <c r="AE3421" s="87"/>
      <c r="AF3421" s="87"/>
      <c r="AG3421" s="2"/>
      <c r="AH3421" s="2"/>
    </row>
    <row r="3422" spans="2:34">
      <c r="B3422" s="87"/>
      <c r="C3422" s="185"/>
      <c r="D3422" s="87"/>
      <c r="E3422" s="185"/>
      <c r="AC3422" s="87"/>
      <c r="AD3422" s="87"/>
      <c r="AE3422" s="87"/>
      <c r="AF3422" s="87"/>
      <c r="AG3422" s="2"/>
      <c r="AH3422" s="2"/>
    </row>
    <row r="3423" spans="2:34">
      <c r="B3423" s="87"/>
      <c r="C3423" s="185"/>
      <c r="D3423" s="87"/>
      <c r="E3423" s="185"/>
      <c r="AC3423" s="87"/>
      <c r="AD3423" s="87"/>
      <c r="AE3423" s="87"/>
      <c r="AF3423" s="87"/>
      <c r="AG3423" s="2"/>
      <c r="AH3423" s="2"/>
    </row>
    <row r="3424" spans="2:34">
      <c r="B3424" s="87"/>
      <c r="C3424" s="185"/>
      <c r="D3424" s="87"/>
      <c r="E3424" s="185"/>
      <c r="AC3424" s="87"/>
      <c r="AD3424" s="87"/>
      <c r="AE3424" s="87"/>
      <c r="AF3424" s="87"/>
      <c r="AG3424" s="2"/>
      <c r="AH3424" s="2"/>
    </row>
    <row r="3425" spans="2:34">
      <c r="B3425" s="87"/>
      <c r="C3425" s="185"/>
      <c r="D3425" s="87"/>
      <c r="E3425" s="185"/>
      <c r="AC3425" s="87"/>
      <c r="AD3425" s="87"/>
      <c r="AE3425" s="87"/>
      <c r="AF3425" s="87"/>
      <c r="AG3425" s="2"/>
      <c r="AH3425" s="2"/>
    </row>
    <row r="3426" spans="2:34">
      <c r="B3426" s="87"/>
      <c r="C3426" s="185"/>
      <c r="D3426" s="87"/>
      <c r="E3426" s="185"/>
      <c r="AC3426" s="87"/>
      <c r="AD3426" s="87"/>
      <c r="AE3426" s="87"/>
      <c r="AF3426" s="87"/>
      <c r="AG3426" s="2"/>
      <c r="AH3426" s="2"/>
    </row>
    <row r="3427" spans="2:34">
      <c r="B3427" s="87"/>
      <c r="C3427" s="185"/>
      <c r="D3427" s="87"/>
      <c r="E3427" s="185"/>
      <c r="AC3427" s="87"/>
      <c r="AD3427" s="87"/>
      <c r="AE3427" s="87"/>
      <c r="AF3427" s="87"/>
      <c r="AG3427" s="2"/>
      <c r="AH3427" s="2"/>
    </row>
    <row r="3428" spans="2:34">
      <c r="B3428" s="87"/>
      <c r="C3428" s="185"/>
      <c r="D3428" s="87"/>
      <c r="E3428" s="185"/>
      <c r="AC3428" s="87"/>
      <c r="AD3428" s="87"/>
      <c r="AE3428" s="87"/>
      <c r="AF3428" s="87"/>
      <c r="AG3428" s="2"/>
      <c r="AH3428" s="2"/>
    </row>
    <row r="3429" spans="2:34">
      <c r="B3429" s="87"/>
      <c r="C3429" s="185"/>
      <c r="D3429" s="87"/>
      <c r="E3429" s="185"/>
      <c r="AC3429" s="87"/>
      <c r="AD3429" s="87"/>
      <c r="AE3429" s="87"/>
      <c r="AF3429" s="87"/>
      <c r="AG3429" s="2"/>
      <c r="AH3429" s="2"/>
    </row>
    <row r="3430" spans="2:34">
      <c r="B3430" s="87"/>
      <c r="C3430" s="185"/>
      <c r="D3430" s="87"/>
      <c r="E3430" s="185"/>
      <c r="AC3430" s="87"/>
      <c r="AD3430" s="87"/>
      <c r="AE3430" s="87"/>
      <c r="AF3430" s="87"/>
      <c r="AG3430" s="2"/>
      <c r="AH3430" s="2"/>
    </row>
    <row r="3431" spans="2:34">
      <c r="B3431" s="87"/>
      <c r="C3431" s="185"/>
      <c r="D3431" s="87"/>
      <c r="E3431" s="185"/>
      <c r="AC3431" s="87"/>
      <c r="AD3431" s="87"/>
      <c r="AE3431" s="87"/>
      <c r="AF3431" s="87"/>
      <c r="AG3431" s="2"/>
      <c r="AH3431" s="2"/>
    </row>
    <row r="3432" spans="2:34">
      <c r="B3432" s="87"/>
      <c r="C3432" s="185"/>
      <c r="D3432" s="87"/>
      <c r="E3432" s="185"/>
      <c r="AC3432" s="87"/>
      <c r="AD3432" s="87"/>
      <c r="AE3432" s="87"/>
      <c r="AF3432" s="87"/>
      <c r="AG3432" s="2"/>
      <c r="AH3432" s="2"/>
    </row>
    <row r="3433" spans="2:34">
      <c r="B3433" s="87"/>
      <c r="C3433" s="185"/>
      <c r="D3433" s="87"/>
      <c r="E3433" s="185"/>
      <c r="AC3433" s="87"/>
      <c r="AD3433" s="87"/>
      <c r="AE3433" s="87"/>
      <c r="AF3433" s="87"/>
      <c r="AG3433" s="2"/>
      <c r="AH3433" s="2"/>
    </row>
    <row r="3434" spans="2:34">
      <c r="B3434" s="87"/>
      <c r="C3434" s="185"/>
      <c r="D3434" s="87"/>
      <c r="E3434" s="185"/>
      <c r="AC3434" s="87"/>
      <c r="AD3434" s="87"/>
      <c r="AE3434" s="87"/>
      <c r="AF3434" s="87"/>
      <c r="AG3434" s="2"/>
      <c r="AH3434" s="2"/>
    </row>
    <row r="3435" spans="2:34">
      <c r="B3435" s="87"/>
      <c r="C3435" s="185"/>
      <c r="D3435" s="87"/>
      <c r="E3435" s="185"/>
      <c r="AC3435" s="87"/>
      <c r="AD3435" s="87"/>
      <c r="AE3435" s="87"/>
      <c r="AF3435" s="87"/>
      <c r="AG3435" s="2"/>
      <c r="AH3435" s="2"/>
    </row>
    <row r="3436" spans="2:34">
      <c r="B3436" s="87"/>
      <c r="C3436" s="185"/>
      <c r="D3436" s="87"/>
      <c r="E3436" s="185"/>
      <c r="AC3436" s="87"/>
      <c r="AD3436" s="87"/>
      <c r="AE3436" s="87"/>
      <c r="AF3436" s="87"/>
      <c r="AG3436" s="2"/>
      <c r="AH3436" s="2"/>
    </row>
    <row r="3437" spans="2:34">
      <c r="B3437" s="87"/>
      <c r="C3437" s="185"/>
      <c r="D3437" s="87"/>
      <c r="E3437" s="185"/>
      <c r="AC3437" s="87"/>
      <c r="AD3437" s="87"/>
      <c r="AE3437" s="87"/>
      <c r="AF3437" s="87"/>
      <c r="AG3437" s="2"/>
      <c r="AH3437" s="2"/>
    </row>
    <row r="3438" spans="2:34">
      <c r="B3438" s="87"/>
      <c r="C3438" s="185"/>
      <c r="D3438" s="87"/>
      <c r="E3438" s="185"/>
      <c r="AC3438" s="87"/>
      <c r="AD3438" s="87"/>
      <c r="AE3438" s="87"/>
      <c r="AF3438" s="87"/>
      <c r="AG3438" s="2"/>
      <c r="AH3438" s="2"/>
    </row>
    <row r="3439" spans="2:34">
      <c r="B3439" s="87"/>
      <c r="C3439" s="185"/>
      <c r="D3439" s="87"/>
      <c r="E3439" s="185"/>
      <c r="AC3439" s="87"/>
      <c r="AD3439" s="87"/>
      <c r="AE3439" s="87"/>
      <c r="AF3439" s="87"/>
      <c r="AG3439" s="2"/>
      <c r="AH3439" s="2"/>
    </row>
    <row r="3440" spans="2:34">
      <c r="B3440" s="87"/>
      <c r="C3440" s="185"/>
      <c r="D3440" s="87"/>
      <c r="E3440" s="185"/>
      <c r="AC3440" s="87"/>
      <c r="AD3440" s="87"/>
      <c r="AE3440" s="87"/>
      <c r="AF3440" s="87"/>
      <c r="AG3440" s="2"/>
      <c r="AH3440" s="2"/>
    </row>
    <row r="3441" spans="2:34">
      <c r="B3441" s="87"/>
      <c r="C3441" s="185"/>
      <c r="D3441" s="87"/>
      <c r="E3441" s="185"/>
      <c r="AC3441" s="87"/>
      <c r="AD3441" s="87"/>
      <c r="AE3441" s="87"/>
      <c r="AF3441" s="87"/>
      <c r="AG3441" s="2"/>
      <c r="AH3441" s="2"/>
    </row>
    <row r="3442" spans="2:34">
      <c r="B3442" s="87"/>
      <c r="C3442" s="185"/>
      <c r="D3442" s="87"/>
      <c r="E3442" s="185"/>
      <c r="AC3442" s="87"/>
      <c r="AD3442" s="87"/>
      <c r="AE3442" s="87"/>
      <c r="AF3442" s="87"/>
      <c r="AG3442" s="2"/>
      <c r="AH3442" s="2"/>
    </row>
    <row r="3443" spans="2:34">
      <c r="B3443" s="87"/>
      <c r="C3443" s="185"/>
      <c r="D3443" s="87"/>
      <c r="E3443" s="185"/>
      <c r="AC3443" s="87"/>
      <c r="AD3443" s="87"/>
      <c r="AE3443" s="87"/>
      <c r="AF3443" s="87"/>
      <c r="AG3443" s="2"/>
      <c r="AH3443" s="2"/>
    </row>
    <row r="3444" spans="2:34">
      <c r="B3444" s="87"/>
      <c r="C3444" s="185"/>
      <c r="D3444" s="87"/>
      <c r="E3444" s="185"/>
      <c r="AC3444" s="87"/>
      <c r="AD3444" s="87"/>
      <c r="AE3444" s="87"/>
      <c r="AF3444" s="87"/>
      <c r="AG3444" s="2"/>
      <c r="AH3444" s="2"/>
    </row>
    <row r="3445" spans="2:34">
      <c r="B3445" s="87"/>
      <c r="C3445" s="185"/>
      <c r="D3445" s="87"/>
      <c r="E3445" s="185"/>
      <c r="AC3445" s="87"/>
      <c r="AD3445" s="87"/>
      <c r="AE3445" s="87"/>
      <c r="AF3445" s="87"/>
      <c r="AG3445" s="2"/>
      <c r="AH3445" s="2"/>
    </row>
    <row r="3446" spans="2:34">
      <c r="B3446" s="87"/>
      <c r="C3446" s="185"/>
      <c r="D3446" s="87"/>
      <c r="E3446" s="185"/>
      <c r="AC3446" s="87"/>
      <c r="AD3446" s="87"/>
      <c r="AE3446" s="87"/>
      <c r="AF3446" s="87"/>
      <c r="AG3446" s="2"/>
      <c r="AH3446" s="2"/>
    </row>
    <row r="3447" spans="2:34">
      <c r="B3447" s="87"/>
      <c r="C3447" s="185"/>
      <c r="D3447" s="87"/>
      <c r="E3447" s="185"/>
      <c r="AC3447" s="87"/>
      <c r="AD3447" s="87"/>
      <c r="AE3447" s="87"/>
      <c r="AF3447" s="87"/>
      <c r="AG3447" s="2"/>
      <c r="AH3447" s="2"/>
    </row>
    <row r="3448" spans="2:34">
      <c r="B3448" s="87"/>
      <c r="C3448" s="185"/>
      <c r="D3448" s="87"/>
      <c r="E3448" s="185"/>
      <c r="AC3448" s="87"/>
      <c r="AD3448" s="87"/>
      <c r="AE3448" s="87"/>
      <c r="AF3448" s="87"/>
      <c r="AG3448" s="2"/>
      <c r="AH3448" s="2"/>
    </row>
    <row r="3449" spans="2:34">
      <c r="B3449" s="87"/>
      <c r="C3449" s="185"/>
      <c r="D3449" s="87"/>
      <c r="E3449" s="185"/>
      <c r="AC3449" s="87"/>
      <c r="AD3449" s="87"/>
      <c r="AE3449" s="87"/>
      <c r="AF3449" s="87"/>
      <c r="AG3449" s="2"/>
      <c r="AH3449" s="2"/>
    </row>
    <row r="3450" spans="2:34">
      <c r="B3450" s="87"/>
      <c r="C3450" s="185"/>
      <c r="D3450" s="87"/>
      <c r="E3450" s="185"/>
      <c r="AC3450" s="87"/>
      <c r="AD3450" s="87"/>
      <c r="AE3450" s="87"/>
      <c r="AF3450" s="87"/>
      <c r="AG3450" s="2"/>
      <c r="AH3450" s="2"/>
    </row>
    <row r="3451" spans="2:34">
      <c r="B3451" s="87"/>
      <c r="C3451" s="185"/>
      <c r="D3451" s="87"/>
      <c r="E3451" s="185"/>
      <c r="AC3451" s="87"/>
      <c r="AD3451" s="87"/>
      <c r="AE3451" s="87"/>
      <c r="AF3451" s="87"/>
      <c r="AG3451" s="2"/>
      <c r="AH3451" s="2"/>
    </row>
    <row r="3452" spans="2:34">
      <c r="B3452" s="87"/>
      <c r="C3452" s="185"/>
      <c r="D3452" s="87"/>
      <c r="E3452" s="185"/>
      <c r="AC3452" s="87"/>
      <c r="AD3452" s="87"/>
      <c r="AE3452" s="87"/>
      <c r="AF3452" s="87"/>
      <c r="AG3452" s="2"/>
      <c r="AH3452" s="2"/>
    </row>
    <row r="3453" spans="2:34">
      <c r="B3453" s="87"/>
      <c r="C3453" s="185"/>
      <c r="D3453" s="87"/>
      <c r="E3453" s="185"/>
      <c r="AC3453" s="87"/>
      <c r="AD3453" s="87"/>
      <c r="AE3453" s="87"/>
      <c r="AF3453" s="87"/>
      <c r="AG3453" s="2"/>
      <c r="AH3453" s="2"/>
    </row>
    <row r="3454" spans="2:34">
      <c r="B3454" s="87"/>
      <c r="C3454" s="185"/>
      <c r="D3454" s="87"/>
      <c r="E3454" s="185"/>
      <c r="AC3454" s="87"/>
      <c r="AD3454" s="87"/>
      <c r="AE3454" s="87"/>
      <c r="AF3454" s="87"/>
      <c r="AG3454" s="2"/>
      <c r="AH3454" s="2"/>
    </row>
    <row r="3455" spans="2:34">
      <c r="B3455" s="87"/>
      <c r="C3455" s="185"/>
      <c r="D3455" s="87"/>
      <c r="E3455" s="185"/>
      <c r="AC3455" s="87"/>
      <c r="AD3455" s="87"/>
      <c r="AE3455" s="87"/>
      <c r="AF3455" s="87"/>
      <c r="AG3455" s="2"/>
      <c r="AH3455" s="2"/>
    </row>
    <row r="3456" spans="2:34">
      <c r="B3456" s="87"/>
      <c r="C3456" s="185"/>
      <c r="D3456" s="87"/>
      <c r="E3456" s="185"/>
      <c r="AC3456" s="87"/>
      <c r="AD3456" s="87"/>
      <c r="AE3456" s="87"/>
      <c r="AF3456" s="87"/>
      <c r="AG3456" s="2"/>
      <c r="AH3456" s="2"/>
    </row>
    <row r="3457" spans="2:34">
      <c r="B3457" s="87"/>
      <c r="C3457" s="185"/>
      <c r="D3457" s="87"/>
      <c r="E3457" s="185"/>
      <c r="AC3457" s="87"/>
      <c r="AD3457" s="87"/>
      <c r="AE3457" s="87"/>
      <c r="AF3457" s="87"/>
      <c r="AG3457" s="2"/>
      <c r="AH3457" s="2"/>
    </row>
    <row r="3458" spans="2:34">
      <c r="B3458" s="87"/>
      <c r="C3458" s="185"/>
      <c r="D3458" s="87"/>
      <c r="E3458" s="185"/>
      <c r="AC3458" s="87"/>
      <c r="AD3458" s="87"/>
      <c r="AE3458" s="87"/>
      <c r="AF3458" s="87"/>
      <c r="AG3458" s="2"/>
      <c r="AH3458" s="2"/>
    </row>
    <row r="3459" spans="2:34">
      <c r="B3459" s="87"/>
      <c r="C3459" s="185"/>
      <c r="D3459" s="87"/>
      <c r="E3459" s="185"/>
      <c r="AC3459" s="87"/>
      <c r="AD3459" s="87"/>
      <c r="AE3459" s="87"/>
      <c r="AF3459" s="87"/>
      <c r="AG3459" s="2"/>
      <c r="AH3459" s="2"/>
    </row>
    <row r="3460" spans="2:34">
      <c r="B3460" s="87"/>
      <c r="C3460" s="185"/>
      <c r="D3460" s="87"/>
      <c r="E3460" s="185"/>
      <c r="AC3460" s="87"/>
      <c r="AD3460" s="87"/>
      <c r="AE3460" s="87"/>
      <c r="AF3460" s="87"/>
      <c r="AG3460" s="2"/>
      <c r="AH3460" s="2"/>
    </row>
    <row r="3461" spans="2:34">
      <c r="B3461" s="87"/>
      <c r="C3461" s="185"/>
      <c r="D3461" s="87"/>
      <c r="E3461" s="185"/>
      <c r="AC3461" s="87"/>
      <c r="AD3461" s="87"/>
      <c r="AE3461" s="87"/>
      <c r="AF3461" s="87"/>
      <c r="AG3461" s="2"/>
      <c r="AH3461" s="2"/>
    </row>
    <row r="3462" spans="2:34">
      <c r="B3462" s="87"/>
      <c r="C3462" s="185"/>
      <c r="D3462" s="87"/>
      <c r="E3462" s="185"/>
      <c r="AC3462" s="87"/>
      <c r="AD3462" s="87"/>
      <c r="AE3462" s="87"/>
      <c r="AF3462" s="87"/>
      <c r="AG3462" s="2"/>
      <c r="AH3462" s="2"/>
    </row>
    <row r="3463" spans="2:34">
      <c r="B3463" s="87"/>
      <c r="C3463" s="185"/>
      <c r="D3463" s="87"/>
      <c r="E3463" s="185"/>
      <c r="AC3463" s="87"/>
      <c r="AD3463" s="87"/>
      <c r="AE3463" s="87"/>
      <c r="AF3463" s="87"/>
      <c r="AG3463" s="2"/>
      <c r="AH3463" s="2"/>
    </row>
    <row r="3464" spans="2:34">
      <c r="B3464" s="87"/>
      <c r="C3464" s="185"/>
      <c r="D3464" s="87"/>
      <c r="E3464" s="185"/>
      <c r="AC3464" s="87"/>
      <c r="AD3464" s="87"/>
      <c r="AE3464" s="87"/>
      <c r="AF3464" s="87"/>
      <c r="AG3464" s="2"/>
      <c r="AH3464" s="2"/>
    </row>
    <row r="3465" spans="2:34">
      <c r="B3465" s="87"/>
      <c r="C3465" s="185"/>
      <c r="D3465" s="87"/>
      <c r="E3465" s="185"/>
      <c r="AC3465" s="87"/>
      <c r="AD3465" s="87"/>
      <c r="AE3465" s="87"/>
      <c r="AF3465" s="87"/>
      <c r="AG3465" s="2"/>
      <c r="AH3465" s="2"/>
    </row>
    <row r="3466" spans="2:34">
      <c r="B3466" s="87"/>
      <c r="C3466" s="185"/>
      <c r="D3466" s="87"/>
      <c r="E3466" s="185"/>
      <c r="AC3466" s="87"/>
      <c r="AD3466" s="87"/>
      <c r="AE3466" s="87"/>
      <c r="AF3466" s="87"/>
      <c r="AG3466" s="2"/>
      <c r="AH3466" s="2"/>
    </row>
    <row r="3467" spans="2:34">
      <c r="B3467" s="87"/>
      <c r="C3467" s="185"/>
      <c r="D3467" s="87"/>
      <c r="E3467" s="185"/>
      <c r="AC3467" s="87"/>
      <c r="AD3467" s="87"/>
      <c r="AE3467" s="87"/>
      <c r="AF3467" s="87"/>
      <c r="AG3467" s="2"/>
      <c r="AH3467" s="2"/>
    </row>
    <row r="3468" spans="2:34">
      <c r="B3468" s="87"/>
      <c r="C3468" s="185"/>
      <c r="D3468" s="87"/>
      <c r="E3468" s="185"/>
      <c r="AC3468" s="87"/>
      <c r="AD3468" s="87"/>
      <c r="AE3468" s="87"/>
      <c r="AF3468" s="87"/>
      <c r="AG3468" s="2"/>
      <c r="AH3468" s="2"/>
    </row>
    <row r="3469" spans="2:34">
      <c r="B3469" s="87"/>
      <c r="C3469" s="185"/>
      <c r="D3469" s="87"/>
      <c r="E3469" s="185"/>
      <c r="AC3469" s="87"/>
      <c r="AD3469" s="87"/>
      <c r="AE3469" s="87"/>
      <c r="AF3469" s="87"/>
      <c r="AG3469" s="2"/>
      <c r="AH3469" s="2"/>
    </row>
    <row r="3470" spans="2:34">
      <c r="B3470" s="87"/>
      <c r="C3470" s="185"/>
      <c r="D3470" s="87"/>
      <c r="E3470" s="185"/>
      <c r="AC3470" s="87"/>
      <c r="AD3470" s="87"/>
      <c r="AE3470" s="87"/>
      <c r="AF3470" s="87"/>
      <c r="AG3470" s="2"/>
      <c r="AH3470" s="2"/>
    </row>
    <row r="3471" spans="2:34">
      <c r="B3471" s="87"/>
      <c r="C3471" s="185"/>
      <c r="D3471" s="87"/>
      <c r="E3471" s="185"/>
      <c r="AC3471" s="87"/>
      <c r="AD3471" s="87"/>
      <c r="AE3471" s="87"/>
      <c r="AF3471" s="87"/>
      <c r="AG3471" s="2"/>
      <c r="AH3471" s="2"/>
    </row>
    <row r="3472" spans="2:34">
      <c r="B3472" s="87"/>
      <c r="C3472" s="185"/>
      <c r="D3472" s="87"/>
      <c r="E3472" s="185"/>
      <c r="AC3472" s="87"/>
      <c r="AD3472" s="87"/>
      <c r="AE3472" s="87"/>
      <c r="AF3472" s="87"/>
      <c r="AG3472" s="2"/>
      <c r="AH3472" s="2"/>
    </row>
    <row r="3473" spans="2:34">
      <c r="B3473" s="87"/>
      <c r="C3473" s="185"/>
      <c r="D3473" s="87"/>
      <c r="E3473" s="185"/>
      <c r="AC3473" s="87"/>
      <c r="AD3473" s="87"/>
      <c r="AE3473" s="87"/>
      <c r="AF3473" s="87"/>
      <c r="AG3473" s="2"/>
      <c r="AH3473" s="2"/>
    </row>
    <row r="3474" spans="2:34">
      <c r="B3474" s="87"/>
      <c r="C3474" s="185"/>
      <c r="D3474" s="87"/>
      <c r="E3474" s="185"/>
      <c r="AC3474" s="87"/>
      <c r="AD3474" s="87"/>
      <c r="AE3474" s="87"/>
      <c r="AF3474" s="87"/>
      <c r="AG3474" s="2"/>
      <c r="AH3474" s="2"/>
    </row>
    <row r="3475" spans="2:34">
      <c r="B3475" s="87"/>
      <c r="C3475" s="185"/>
      <c r="D3475" s="87"/>
      <c r="E3475" s="185"/>
      <c r="AC3475" s="87"/>
      <c r="AD3475" s="87"/>
      <c r="AE3475" s="87"/>
      <c r="AF3475" s="87"/>
      <c r="AG3475" s="2"/>
      <c r="AH3475" s="2"/>
    </row>
    <row r="3476" spans="2:34">
      <c r="B3476" s="87"/>
      <c r="C3476" s="185"/>
      <c r="D3476" s="87"/>
      <c r="E3476" s="185"/>
      <c r="AC3476" s="87"/>
      <c r="AD3476" s="87"/>
      <c r="AE3476" s="87"/>
      <c r="AF3476" s="87"/>
      <c r="AG3476" s="2"/>
      <c r="AH3476" s="2"/>
    </row>
    <row r="3477" spans="2:34">
      <c r="B3477" s="87"/>
      <c r="C3477" s="185"/>
      <c r="D3477" s="87"/>
      <c r="E3477" s="185"/>
      <c r="AC3477" s="87"/>
      <c r="AD3477" s="87"/>
      <c r="AE3477" s="87"/>
      <c r="AF3477" s="87"/>
      <c r="AG3477" s="2"/>
      <c r="AH3477" s="2"/>
    </row>
    <row r="3478" spans="2:34">
      <c r="B3478" s="87"/>
      <c r="C3478" s="185"/>
      <c r="D3478" s="87"/>
      <c r="E3478" s="185"/>
      <c r="AC3478" s="87"/>
      <c r="AD3478" s="87"/>
      <c r="AE3478" s="87"/>
      <c r="AF3478" s="87"/>
      <c r="AG3478" s="2"/>
      <c r="AH3478" s="2"/>
    </row>
    <row r="3479" spans="2:34">
      <c r="B3479" s="87"/>
      <c r="C3479" s="185"/>
      <c r="D3479" s="87"/>
      <c r="E3479" s="185"/>
      <c r="AC3479" s="87"/>
      <c r="AD3479" s="87"/>
      <c r="AE3479" s="87"/>
      <c r="AF3479" s="87"/>
      <c r="AG3479" s="2"/>
      <c r="AH3479" s="2"/>
    </row>
    <row r="3480" spans="2:34">
      <c r="B3480" s="87"/>
      <c r="C3480" s="185"/>
      <c r="D3480" s="87"/>
      <c r="E3480" s="185"/>
      <c r="AC3480" s="87"/>
      <c r="AD3480" s="87"/>
      <c r="AE3480" s="87"/>
      <c r="AF3480" s="87"/>
      <c r="AG3480" s="2"/>
      <c r="AH3480" s="2"/>
    </row>
    <row r="3481" spans="2:34">
      <c r="B3481" s="87"/>
      <c r="C3481" s="185"/>
      <c r="D3481" s="87"/>
      <c r="E3481" s="185"/>
      <c r="AC3481" s="87"/>
      <c r="AD3481" s="87"/>
      <c r="AE3481" s="87"/>
      <c r="AF3481" s="87"/>
      <c r="AG3481" s="2"/>
      <c r="AH3481" s="2"/>
    </row>
    <row r="3482" spans="2:34">
      <c r="B3482" s="87"/>
      <c r="C3482" s="185"/>
      <c r="D3482" s="87"/>
      <c r="E3482" s="185"/>
      <c r="AC3482" s="87"/>
      <c r="AD3482" s="87"/>
      <c r="AE3482" s="87"/>
      <c r="AF3482" s="87"/>
      <c r="AG3482" s="2"/>
      <c r="AH3482" s="2"/>
    </row>
    <row r="3483" spans="2:34">
      <c r="B3483" s="87"/>
      <c r="C3483" s="185"/>
      <c r="D3483" s="87"/>
      <c r="E3483" s="185"/>
      <c r="AC3483" s="87"/>
      <c r="AD3483" s="87"/>
      <c r="AE3483" s="87"/>
      <c r="AF3483" s="87"/>
      <c r="AG3483" s="2"/>
      <c r="AH3483" s="2"/>
    </row>
    <row r="3484" spans="2:34">
      <c r="B3484" s="87"/>
      <c r="C3484" s="185"/>
      <c r="D3484" s="87"/>
      <c r="E3484" s="185"/>
      <c r="AC3484" s="87"/>
      <c r="AD3484" s="87"/>
      <c r="AE3484" s="87"/>
      <c r="AF3484" s="87"/>
      <c r="AG3484" s="2"/>
      <c r="AH3484" s="2"/>
    </row>
    <row r="3485" spans="2:34">
      <c r="B3485" s="87"/>
      <c r="C3485" s="185"/>
      <c r="D3485" s="87"/>
      <c r="E3485" s="185"/>
      <c r="AC3485" s="87"/>
      <c r="AD3485" s="87"/>
      <c r="AE3485" s="87"/>
      <c r="AF3485" s="87"/>
      <c r="AG3485" s="2"/>
      <c r="AH3485" s="2"/>
    </row>
    <row r="3486" spans="2:34">
      <c r="B3486" s="87"/>
      <c r="C3486" s="185"/>
      <c r="D3486" s="87"/>
      <c r="E3486" s="185"/>
      <c r="AC3486" s="87"/>
      <c r="AD3486" s="87"/>
      <c r="AE3486" s="87"/>
      <c r="AF3486" s="87"/>
      <c r="AG3486" s="2"/>
      <c r="AH3486" s="2"/>
    </row>
    <row r="3487" spans="2:34">
      <c r="B3487" s="87"/>
      <c r="C3487" s="185"/>
      <c r="D3487" s="87"/>
      <c r="E3487" s="185"/>
      <c r="AC3487" s="87"/>
      <c r="AD3487" s="87"/>
      <c r="AE3487" s="87"/>
      <c r="AF3487" s="87"/>
      <c r="AG3487" s="2"/>
      <c r="AH3487" s="2"/>
    </row>
    <row r="3488" spans="2:34">
      <c r="B3488" s="87"/>
      <c r="C3488" s="185"/>
      <c r="D3488" s="87"/>
      <c r="E3488" s="185"/>
      <c r="AC3488" s="87"/>
      <c r="AD3488" s="87"/>
      <c r="AE3488" s="87"/>
      <c r="AF3488" s="87"/>
      <c r="AG3488" s="2"/>
      <c r="AH3488" s="2"/>
    </row>
    <row r="3489" spans="2:34">
      <c r="B3489" s="87"/>
      <c r="C3489" s="185"/>
      <c r="D3489" s="87"/>
      <c r="E3489" s="185"/>
      <c r="AC3489" s="87"/>
      <c r="AD3489" s="87"/>
      <c r="AE3489" s="87"/>
      <c r="AF3489" s="87"/>
      <c r="AG3489" s="2"/>
      <c r="AH3489" s="2"/>
    </row>
    <row r="3490" spans="2:34">
      <c r="B3490" s="87"/>
      <c r="C3490" s="185"/>
      <c r="D3490" s="87"/>
      <c r="E3490" s="185"/>
      <c r="AC3490" s="87"/>
      <c r="AD3490" s="87"/>
      <c r="AE3490" s="87"/>
      <c r="AF3490" s="87"/>
      <c r="AG3490" s="2"/>
      <c r="AH3490" s="2"/>
    </row>
    <row r="3491" spans="2:34">
      <c r="B3491" s="87"/>
      <c r="C3491" s="185"/>
      <c r="D3491" s="87"/>
      <c r="E3491" s="185"/>
      <c r="AC3491" s="87"/>
      <c r="AD3491" s="87"/>
      <c r="AE3491" s="87"/>
      <c r="AF3491" s="87"/>
      <c r="AG3491" s="2"/>
      <c r="AH3491" s="2"/>
    </row>
    <row r="3492" spans="2:34">
      <c r="B3492" s="87"/>
      <c r="C3492" s="185"/>
      <c r="D3492" s="87"/>
      <c r="E3492" s="185"/>
      <c r="AC3492" s="87"/>
      <c r="AD3492" s="87"/>
      <c r="AE3492" s="87"/>
      <c r="AF3492" s="87"/>
      <c r="AG3492" s="2"/>
      <c r="AH3492" s="2"/>
    </row>
    <row r="3493" spans="2:34">
      <c r="B3493" s="87"/>
      <c r="C3493" s="185"/>
      <c r="D3493" s="87"/>
      <c r="E3493" s="185"/>
      <c r="AC3493" s="87"/>
      <c r="AD3493" s="87"/>
      <c r="AE3493" s="87"/>
      <c r="AF3493" s="87"/>
      <c r="AG3493" s="2"/>
      <c r="AH3493" s="2"/>
    </row>
    <row r="3494" spans="2:34">
      <c r="B3494" s="87"/>
      <c r="C3494" s="185"/>
      <c r="D3494" s="87"/>
      <c r="E3494" s="185"/>
      <c r="AC3494" s="87"/>
      <c r="AD3494" s="87"/>
      <c r="AE3494" s="87"/>
      <c r="AF3494" s="87"/>
      <c r="AG3494" s="2"/>
      <c r="AH3494" s="2"/>
    </row>
    <row r="3495" spans="2:34">
      <c r="B3495" s="87"/>
      <c r="C3495" s="185"/>
      <c r="D3495" s="87"/>
      <c r="E3495" s="185"/>
      <c r="AC3495" s="87"/>
      <c r="AD3495" s="87"/>
      <c r="AE3495" s="87"/>
      <c r="AF3495" s="87"/>
      <c r="AG3495" s="2"/>
      <c r="AH3495" s="2"/>
    </row>
    <row r="3496" spans="2:34">
      <c r="B3496" s="87"/>
      <c r="C3496" s="185"/>
      <c r="D3496" s="87"/>
      <c r="E3496" s="185"/>
      <c r="AC3496" s="87"/>
      <c r="AD3496" s="87"/>
      <c r="AE3496" s="87"/>
      <c r="AF3496" s="87"/>
      <c r="AG3496" s="2"/>
      <c r="AH3496" s="2"/>
    </row>
    <row r="3497" spans="2:34">
      <c r="B3497" s="87"/>
      <c r="C3497" s="185"/>
      <c r="D3497" s="87"/>
      <c r="E3497" s="185"/>
      <c r="AC3497" s="87"/>
      <c r="AD3497" s="87"/>
      <c r="AE3497" s="87"/>
      <c r="AF3497" s="87"/>
      <c r="AG3497" s="2"/>
      <c r="AH3497" s="2"/>
    </row>
    <row r="3498" spans="2:34">
      <c r="B3498" s="87"/>
      <c r="C3498" s="185"/>
      <c r="D3498" s="87"/>
      <c r="E3498" s="185"/>
      <c r="AC3498" s="87"/>
      <c r="AD3498" s="87"/>
      <c r="AE3498" s="87"/>
      <c r="AF3498" s="87"/>
      <c r="AG3498" s="2"/>
      <c r="AH3498" s="2"/>
    </row>
    <row r="3499" spans="2:34">
      <c r="B3499" s="87"/>
      <c r="C3499" s="185"/>
      <c r="D3499" s="87"/>
      <c r="E3499" s="185"/>
      <c r="AC3499" s="87"/>
      <c r="AD3499" s="87"/>
      <c r="AE3499" s="87"/>
      <c r="AF3499" s="87"/>
      <c r="AG3499" s="2"/>
      <c r="AH3499" s="2"/>
    </row>
    <row r="3500" spans="2:34">
      <c r="B3500" s="87"/>
      <c r="C3500" s="185"/>
      <c r="D3500" s="87"/>
      <c r="E3500" s="185"/>
      <c r="AC3500" s="87"/>
      <c r="AD3500" s="87"/>
      <c r="AE3500" s="87"/>
      <c r="AF3500" s="87"/>
      <c r="AG3500" s="2"/>
      <c r="AH3500" s="2"/>
    </row>
    <row r="3501" spans="2:34">
      <c r="B3501" s="87"/>
      <c r="C3501" s="185"/>
      <c r="D3501" s="87"/>
      <c r="E3501" s="185"/>
      <c r="AC3501" s="87"/>
      <c r="AD3501" s="87"/>
      <c r="AE3501" s="87"/>
      <c r="AF3501" s="87"/>
      <c r="AG3501" s="2"/>
      <c r="AH3501" s="2"/>
    </row>
    <row r="3502" spans="2:34">
      <c r="B3502" s="87"/>
      <c r="C3502" s="185"/>
      <c r="D3502" s="87"/>
      <c r="E3502" s="185"/>
      <c r="AC3502" s="87"/>
      <c r="AD3502" s="87"/>
      <c r="AE3502" s="87"/>
      <c r="AF3502" s="87"/>
      <c r="AG3502" s="2"/>
      <c r="AH3502" s="2"/>
    </row>
    <row r="3503" spans="2:34">
      <c r="B3503" s="87"/>
      <c r="C3503" s="185"/>
      <c r="D3503" s="87"/>
      <c r="E3503" s="185"/>
      <c r="AC3503" s="87"/>
      <c r="AD3503" s="87"/>
      <c r="AE3503" s="87"/>
      <c r="AF3503" s="87"/>
      <c r="AG3503" s="2"/>
      <c r="AH3503" s="2"/>
    </row>
    <row r="3504" spans="2:34">
      <c r="B3504" s="87"/>
      <c r="C3504" s="185"/>
      <c r="D3504" s="87"/>
      <c r="E3504" s="185"/>
      <c r="AC3504" s="87"/>
      <c r="AD3504" s="87"/>
      <c r="AE3504" s="87"/>
      <c r="AF3504" s="87"/>
      <c r="AG3504" s="2"/>
      <c r="AH3504" s="2"/>
    </row>
    <row r="3505" spans="2:34">
      <c r="B3505" s="87"/>
      <c r="C3505" s="185"/>
      <c r="D3505" s="87"/>
      <c r="E3505" s="185"/>
      <c r="AC3505" s="87"/>
      <c r="AD3505" s="87"/>
      <c r="AE3505" s="87"/>
      <c r="AF3505" s="87"/>
      <c r="AG3505" s="2"/>
      <c r="AH3505" s="2"/>
    </row>
    <row r="3506" spans="2:34">
      <c r="B3506" s="87"/>
      <c r="C3506" s="185"/>
      <c r="D3506" s="87"/>
      <c r="E3506" s="185"/>
      <c r="AC3506" s="87"/>
      <c r="AD3506" s="87"/>
      <c r="AE3506" s="87"/>
      <c r="AF3506" s="87"/>
      <c r="AG3506" s="2"/>
      <c r="AH3506" s="2"/>
    </row>
    <row r="3507" spans="2:34">
      <c r="B3507" s="87"/>
      <c r="C3507" s="185"/>
      <c r="D3507" s="87"/>
      <c r="E3507" s="185"/>
      <c r="AC3507" s="87"/>
      <c r="AD3507" s="87"/>
      <c r="AE3507" s="87"/>
      <c r="AF3507" s="87"/>
      <c r="AG3507" s="2"/>
      <c r="AH3507" s="2"/>
    </row>
    <row r="3508" spans="2:34">
      <c r="B3508" s="87"/>
      <c r="C3508" s="185"/>
      <c r="D3508" s="87"/>
      <c r="E3508" s="185"/>
      <c r="AC3508" s="87"/>
      <c r="AD3508" s="87"/>
      <c r="AE3508" s="87"/>
      <c r="AF3508" s="87"/>
      <c r="AG3508" s="2"/>
      <c r="AH3508" s="2"/>
    </row>
    <row r="3509" spans="2:34">
      <c r="B3509" s="87"/>
      <c r="C3509" s="185"/>
      <c r="D3509" s="87"/>
      <c r="E3509" s="185"/>
      <c r="AC3509" s="87"/>
      <c r="AD3509" s="87"/>
      <c r="AE3509" s="87"/>
      <c r="AF3509" s="87"/>
      <c r="AG3509" s="2"/>
      <c r="AH3509" s="2"/>
    </row>
    <row r="3510" spans="2:34">
      <c r="B3510" s="87"/>
      <c r="C3510" s="185"/>
      <c r="D3510" s="87"/>
      <c r="E3510" s="185"/>
      <c r="AC3510" s="87"/>
      <c r="AD3510" s="87"/>
      <c r="AE3510" s="87"/>
      <c r="AF3510" s="87"/>
      <c r="AG3510" s="2"/>
      <c r="AH3510" s="2"/>
    </row>
    <row r="3511" spans="2:34">
      <c r="B3511" s="87"/>
      <c r="C3511" s="185"/>
      <c r="D3511" s="87"/>
      <c r="E3511" s="185"/>
      <c r="AC3511" s="87"/>
      <c r="AD3511" s="87"/>
      <c r="AE3511" s="87"/>
      <c r="AF3511" s="87"/>
      <c r="AG3511" s="2"/>
      <c r="AH3511" s="2"/>
    </row>
    <row r="3512" spans="2:34">
      <c r="B3512" s="87"/>
      <c r="C3512" s="185"/>
      <c r="D3512" s="87"/>
      <c r="E3512" s="185"/>
      <c r="AC3512" s="87"/>
      <c r="AD3512" s="87"/>
      <c r="AE3512" s="87"/>
      <c r="AF3512" s="87"/>
      <c r="AG3512" s="2"/>
      <c r="AH3512" s="2"/>
    </row>
    <row r="3513" spans="2:34">
      <c r="B3513" s="87"/>
      <c r="C3513" s="185"/>
      <c r="D3513" s="87"/>
      <c r="E3513" s="185"/>
      <c r="AC3513" s="87"/>
      <c r="AD3513" s="87"/>
      <c r="AE3513" s="87"/>
      <c r="AF3513" s="87"/>
      <c r="AG3513" s="2"/>
      <c r="AH3513" s="2"/>
    </row>
    <row r="3514" spans="2:34">
      <c r="B3514" s="87"/>
      <c r="C3514" s="185"/>
      <c r="D3514" s="87"/>
      <c r="E3514" s="185"/>
      <c r="AC3514" s="87"/>
      <c r="AD3514" s="87"/>
      <c r="AE3514" s="87"/>
      <c r="AF3514" s="87"/>
      <c r="AG3514" s="2"/>
      <c r="AH3514" s="2"/>
    </row>
    <row r="3515" spans="2:34">
      <c r="B3515" s="87"/>
      <c r="C3515" s="185"/>
      <c r="D3515" s="87"/>
      <c r="E3515" s="185"/>
      <c r="AC3515" s="87"/>
      <c r="AD3515" s="87"/>
      <c r="AE3515" s="87"/>
      <c r="AF3515" s="87"/>
      <c r="AG3515" s="2"/>
      <c r="AH3515" s="2"/>
    </row>
    <row r="3516" spans="2:34">
      <c r="B3516" s="87"/>
      <c r="C3516" s="185"/>
      <c r="D3516" s="87"/>
      <c r="E3516" s="185"/>
      <c r="AC3516" s="87"/>
      <c r="AD3516" s="87"/>
      <c r="AE3516" s="87"/>
      <c r="AF3516" s="87"/>
      <c r="AG3516" s="2"/>
      <c r="AH3516" s="2"/>
    </row>
    <row r="3517" spans="2:34">
      <c r="B3517" s="87"/>
      <c r="C3517" s="185"/>
      <c r="D3517" s="87"/>
      <c r="E3517" s="185"/>
      <c r="AC3517" s="87"/>
      <c r="AD3517" s="87"/>
      <c r="AE3517" s="87"/>
      <c r="AF3517" s="87"/>
      <c r="AG3517" s="2"/>
      <c r="AH3517" s="2"/>
    </row>
    <row r="3518" spans="2:34">
      <c r="B3518" s="87"/>
      <c r="C3518" s="185"/>
      <c r="D3518" s="87"/>
      <c r="E3518" s="185"/>
      <c r="AC3518" s="87"/>
      <c r="AD3518" s="87"/>
      <c r="AE3518" s="87"/>
      <c r="AF3518" s="87"/>
      <c r="AG3518" s="2"/>
      <c r="AH3518" s="2"/>
    </row>
    <row r="3519" spans="2:34">
      <c r="B3519" s="87"/>
      <c r="C3519" s="185"/>
      <c r="D3519" s="87"/>
      <c r="E3519" s="185"/>
      <c r="AC3519" s="87"/>
      <c r="AD3519" s="87"/>
      <c r="AE3519" s="87"/>
      <c r="AF3519" s="87"/>
      <c r="AG3519" s="2"/>
      <c r="AH3519" s="2"/>
    </row>
    <row r="3520" spans="2:34">
      <c r="B3520" s="87"/>
      <c r="C3520" s="185"/>
      <c r="D3520" s="87"/>
      <c r="E3520" s="185"/>
      <c r="AC3520" s="87"/>
      <c r="AD3520" s="87"/>
      <c r="AE3520" s="87"/>
      <c r="AF3520" s="87"/>
      <c r="AG3520" s="2"/>
      <c r="AH3520" s="2"/>
    </row>
    <row r="3521" spans="2:34">
      <c r="B3521" s="87"/>
      <c r="C3521" s="185"/>
      <c r="D3521" s="87"/>
      <c r="E3521" s="185"/>
      <c r="AC3521" s="87"/>
      <c r="AD3521" s="87"/>
      <c r="AE3521" s="87"/>
      <c r="AF3521" s="87"/>
      <c r="AG3521" s="2"/>
      <c r="AH3521" s="2"/>
    </row>
    <row r="3522" spans="2:34">
      <c r="B3522" s="87"/>
      <c r="C3522" s="185"/>
      <c r="D3522" s="87"/>
      <c r="E3522" s="185"/>
      <c r="AC3522" s="87"/>
      <c r="AD3522" s="87"/>
      <c r="AE3522" s="87"/>
      <c r="AF3522" s="87"/>
      <c r="AG3522" s="2"/>
      <c r="AH3522" s="2"/>
    </row>
    <row r="3523" spans="2:34">
      <c r="B3523" s="87"/>
      <c r="C3523" s="185"/>
      <c r="D3523" s="87"/>
      <c r="E3523" s="185"/>
      <c r="AC3523" s="87"/>
      <c r="AD3523" s="87"/>
      <c r="AE3523" s="87"/>
      <c r="AF3523" s="87"/>
      <c r="AG3523" s="2"/>
      <c r="AH3523" s="2"/>
    </row>
    <row r="3524" spans="2:34">
      <c r="B3524" s="87"/>
      <c r="C3524" s="185"/>
      <c r="D3524" s="87"/>
      <c r="E3524" s="185"/>
      <c r="AC3524" s="87"/>
      <c r="AD3524" s="87"/>
      <c r="AE3524" s="87"/>
      <c r="AF3524" s="87"/>
      <c r="AG3524" s="2"/>
      <c r="AH3524" s="2"/>
    </row>
    <row r="3525" spans="2:34">
      <c r="B3525" s="87"/>
      <c r="C3525" s="185"/>
      <c r="D3525" s="87"/>
      <c r="E3525" s="185"/>
      <c r="AC3525" s="87"/>
      <c r="AD3525" s="87"/>
      <c r="AE3525" s="87"/>
      <c r="AF3525" s="87"/>
      <c r="AG3525" s="2"/>
      <c r="AH3525" s="2"/>
    </row>
    <row r="3526" spans="2:34">
      <c r="B3526" s="87"/>
      <c r="C3526" s="185"/>
      <c r="D3526" s="87"/>
      <c r="E3526" s="185"/>
      <c r="AC3526" s="87"/>
      <c r="AD3526" s="87"/>
      <c r="AE3526" s="87"/>
      <c r="AF3526" s="87"/>
      <c r="AG3526" s="2"/>
      <c r="AH3526" s="2"/>
    </row>
    <row r="3527" spans="2:34">
      <c r="B3527" s="87"/>
      <c r="C3527" s="185"/>
      <c r="D3527" s="87"/>
      <c r="E3527" s="185"/>
      <c r="AC3527" s="87"/>
      <c r="AD3527" s="87"/>
      <c r="AE3527" s="87"/>
      <c r="AF3527" s="87"/>
      <c r="AG3527" s="2"/>
      <c r="AH3527" s="2"/>
    </row>
    <row r="3528" spans="2:34">
      <c r="B3528" s="87"/>
      <c r="C3528" s="185"/>
      <c r="D3528" s="87"/>
      <c r="E3528" s="185"/>
      <c r="AC3528" s="87"/>
      <c r="AD3528" s="87"/>
      <c r="AE3528" s="87"/>
      <c r="AF3528" s="87"/>
      <c r="AG3528" s="2"/>
      <c r="AH3528" s="2"/>
    </row>
    <row r="3529" spans="2:34">
      <c r="B3529" s="87"/>
      <c r="C3529" s="185"/>
      <c r="D3529" s="87"/>
      <c r="E3529" s="185"/>
      <c r="AC3529" s="87"/>
      <c r="AD3529" s="87"/>
      <c r="AE3529" s="87"/>
      <c r="AF3529" s="87"/>
      <c r="AG3529" s="2"/>
      <c r="AH3529" s="2"/>
    </row>
    <row r="3530" spans="2:34">
      <c r="B3530" s="87"/>
      <c r="C3530" s="185"/>
      <c r="D3530" s="87"/>
      <c r="E3530" s="185"/>
      <c r="AC3530" s="87"/>
      <c r="AD3530" s="87"/>
      <c r="AE3530" s="87"/>
      <c r="AF3530" s="87"/>
      <c r="AG3530" s="2"/>
      <c r="AH3530" s="2"/>
    </row>
    <row r="3531" spans="2:34">
      <c r="B3531" s="87"/>
      <c r="C3531" s="185"/>
      <c r="D3531" s="87"/>
      <c r="E3531" s="185"/>
      <c r="AC3531" s="87"/>
      <c r="AD3531" s="87"/>
      <c r="AE3531" s="87"/>
      <c r="AF3531" s="87"/>
      <c r="AG3531" s="2"/>
      <c r="AH3531" s="2"/>
    </row>
    <row r="3532" spans="2:34">
      <c r="B3532" s="87"/>
      <c r="C3532" s="185"/>
      <c r="D3532" s="87"/>
      <c r="E3532" s="185"/>
      <c r="AC3532" s="87"/>
      <c r="AD3532" s="87"/>
      <c r="AE3532" s="87"/>
      <c r="AF3532" s="87"/>
      <c r="AG3532" s="2"/>
      <c r="AH3532" s="2"/>
    </row>
    <row r="3533" spans="2:34">
      <c r="B3533" s="87"/>
      <c r="C3533" s="185"/>
      <c r="D3533" s="87"/>
      <c r="E3533" s="185"/>
      <c r="AC3533" s="87"/>
      <c r="AD3533" s="87"/>
      <c r="AE3533" s="87"/>
      <c r="AF3533" s="87"/>
      <c r="AG3533" s="2"/>
      <c r="AH3533" s="2"/>
    </row>
    <row r="3534" spans="2:34">
      <c r="B3534" s="87"/>
      <c r="C3534" s="185"/>
      <c r="D3534" s="87"/>
      <c r="E3534" s="185"/>
      <c r="AC3534" s="87"/>
      <c r="AD3534" s="87"/>
      <c r="AE3534" s="87"/>
      <c r="AF3534" s="87"/>
      <c r="AG3534" s="2"/>
      <c r="AH3534" s="2"/>
    </row>
    <row r="3535" spans="2:34">
      <c r="B3535" s="87"/>
      <c r="C3535" s="185"/>
      <c r="D3535" s="87"/>
      <c r="E3535" s="185"/>
      <c r="AC3535" s="87"/>
      <c r="AD3535" s="87"/>
      <c r="AE3535" s="87"/>
      <c r="AF3535" s="87"/>
      <c r="AG3535" s="2"/>
      <c r="AH3535" s="2"/>
    </row>
    <row r="3536" spans="2:34">
      <c r="B3536" s="87"/>
      <c r="C3536" s="185"/>
      <c r="D3536" s="87"/>
      <c r="E3536" s="185"/>
      <c r="AC3536" s="87"/>
      <c r="AD3536" s="87"/>
      <c r="AE3536" s="87"/>
      <c r="AF3536" s="87"/>
      <c r="AG3536" s="2"/>
      <c r="AH3536" s="2"/>
    </row>
    <row r="3537" spans="2:34">
      <c r="B3537" s="87"/>
      <c r="C3537" s="185"/>
      <c r="D3537" s="87"/>
      <c r="E3537" s="185"/>
      <c r="AC3537" s="87"/>
      <c r="AD3537" s="87"/>
      <c r="AE3537" s="87"/>
      <c r="AF3537" s="87"/>
      <c r="AG3537" s="2"/>
      <c r="AH3537" s="2"/>
    </row>
    <row r="3538" spans="2:34">
      <c r="B3538" s="87"/>
      <c r="C3538" s="185"/>
      <c r="D3538" s="87"/>
      <c r="E3538" s="185"/>
      <c r="AC3538" s="87"/>
      <c r="AD3538" s="87"/>
      <c r="AE3538" s="87"/>
      <c r="AF3538" s="87"/>
      <c r="AG3538" s="2"/>
      <c r="AH3538" s="2"/>
    </row>
    <row r="3539" spans="2:34">
      <c r="B3539" s="87"/>
      <c r="C3539" s="185"/>
      <c r="D3539" s="87"/>
      <c r="E3539" s="185"/>
      <c r="AC3539" s="87"/>
      <c r="AD3539" s="87"/>
      <c r="AE3539" s="87"/>
      <c r="AF3539" s="87"/>
      <c r="AG3539" s="2"/>
      <c r="AH3539" s="2"/>
    </row>
    <row r="3540" spans="2:34">
      <c r="B3540" s="87"/>
      <c r="C3540" s="185"/>
      <c r="D3540" s="87"/>
      <c r="E3540" s="185"/>
      <c r="AC3540" s="87"/>
      <c r="AD3540" s="87"/>
      <c r="AE3540" s="87"/>
      <c r="AF3540" s="87"/>
      <c r="AG3540" s="2"/>
      <c r="AH3540" s="2"/>
    </row>
    <row r="3541" spans="2:34">
      <c r="B3541" s="87"/>
      <c r="C3541" s="185"/>
      <c r="D3541" s="87"/>
      <c r="E3541" s="185"/>
      <c r="AC3541" s="87"/>
      <c r="AD3541" s="87"/>
      <c r="AE3541" s="87"/>
      <c r="AF3541" s="87"/>
      <c r="AG3541" s="2"/>
      <c r="AH3541" s="2"/>
    </row>
    <row r="3542" spans="2:34">
      <c r="B3542" s="87"/>
      <c r="C3542" s="185"/>
      <c r="D3542" s="87"/>
      <c r="E3542" s="185"/>
      <c r="AC3542" s="87"/>
      <c r="AD3542" s="87"/>
      <c r="AE3542" s="87"/>
      <c r="AF3542" s="87"/>
      <c r="AG3542" s="2"/>
      <c r="AH3542" s="2"/>
    </row>
    <row r="3543" spans="2:34">
      <c r="B3543" s="87"/>
      <c r="C3543" s="185"/>
      <c r="D3543" s="87"/>
      <c r="E3543" s="185"/>
      <c r="AC3543" s="87"/>
      <c r="AD3543" s="87"/>
      <c r="AE3543" s="87"/>
      <c r="AF3543" s="87"/>
      <c r="AG3543" s="2"/>
      <c r="AH3543" s="2"/>
    </row>
    <row r="3544" spans="2:34">
      <c r="B3544" s="87"/>
      <c r="C3544" s="185"/>
      <c r="D3544" s="87"/>
      <c r="E3544" s="185"/>
      <c r="AC3544" s="87"/>
      <c r="AD3544" s="87"/>
      <c r="AE3544" s="87"/>
      <c r="AF3544" s="87"/>
      <c r="AG3544" s="2"/>
      <c r="AH3544" s="2"/>
    </row>
    <row r="3545" spans="2:34">
      <c r="B3545" s="87"/>
      <c r="C3545" s="185"/>
      <c r="D3545" s="87"/>
      <c r="E3545" s="185"/>
      <c r="AC3545" s="87"/>
      <c r="AD3545" s="87"/>
      <c r="AE3545" s="87"/>
      <c r="AF3545" s="87"/>
      <c r="AG3545" s="2"/>
      <c r="AH3545" s="2"/>
    </row>
    <row r="3546" spans="2:34">
      <c r="B3546" s="87"/>
      <c r="C3546" s="185"/>
      <c r="D3546" s="87"/>
      <c r="E3546" s="185"/>
      <c r="AC3546" s="87"/>
      <c r="AD3546" s="87"/>
      <c r="AE3546" s="87"/>
      <c r="AF3546" s="87"/>
      <c r="AG3546" s="2"/>
      <c r="AH3546" s="2"/>
    </row>
    <row r="3547" spans="2:34">
      <c r="B3547" s="87"/>
      <c r="C3547" s="185"/>
      <c r="D3547" s="87"/>
      <c r="E3547" s="185"/>
      <c r="AC3547" s="87"/>
      <c r="AD3547" s="87"/>
      <c r="AE3547" s="87"/>
      <c r="AF3547" s="87"/>
      <c r="AG3547" s="2"/>
      <c r="AH3547" s="2"/>
    </row>
    <row r="3548" spans="2:34">
      <c r="B3548" s="87"/>
      <c r="C3548" s="185"/>
      <c r="D3548" s="87"/>
      <c r="E3548" s="185"/>
      <c r="AC3548" s="87"/>
      <c r="AD3548" s="87"/>
      <c r="AE3548" s="87"/>
      <c r="AF3548" s="87"/>
      <c r="AG3548" s="2"/>
      <c r="AH3548" s="2"/>
    </row>
    <row r="3549" spans="2:34">
      <c r="B3549" s="87"/>
      <c r="C3549" s="185"/>
      <c r="D3549" s="87"/>
      <c r="E3549" s="185"/>
      <c r="AC3549" s="87"/>
      <c r="AD3549" s="87"/>
      <c r="AE3549" s="87"/>
      <c r="AF3549" s="87"/>
      <c r="AG3549" s="2"/>
      <c r="AH3549" s="2"/>
    </row>
    <row r="3550" spans="2:34">
      <c r="B3550" s="87"/>
      <c r="C3550" s="185"/>
      <c r="D3550" s="87"/>
      <c r="E3550" s="185"/>
      <c r="AC3550" s="87"/>
      <c r="AD3550" s="87"/>
      <c r="AE3550" s="87"/>
      <c r="AF3550" s="87"/>
      <c r="AG3550" s="2"/>
      <c r="AH3550" s="2"/>
    </row>
    <row r="3551" spans="2:34">
      <c r="B3551" s="87"/>
      <c r="C3551" s="185"/>
      <c r="D3551" s="87"/>
      <c r="E3551" s="185"/>
      <c r="AC3551" s="87"/>
      <c r="AD3551" s="87"/>
      <c r="AE3551" s="87"/>
      <c r="AF3551" s="87"/>
      <c r="AG3551" s="2"/>
      <c r="AH3551" s="2"/>
    </row>
    <row r="3552" spans="2:34">
      <c r="B3552" s="87"/>
      <c r="C3552" s="185"/>
      <c r="D3552" s="87"/>
      <c r="E3552" s="185"/>
      <c r="AC3552" s="87"/>
      <c r="AD3552" s="87"/>
      <c r="AE3552" s="87"/>
      <c r="AF3552" s="87"/>
      <c r="AG3552" s="2"/>
      <c r="AH3552" s="2"/>
    </row>
    <row r="3553" spans="2:34">
      <c r="B3553" s="87"/>
      <c r="C3553" s="185"/>
      <c r="D3553" s="87"/>
      <c r="E3553" s="185"/>
      <c r="AC3553" s="87"/>
      <c r="AD3553" s="87"/>
      <c r="AE3553" s="87"/>
      <c r="AF3553" s="87"/>
      <c r="AG3553" s="2"/>
      <c r="AH3553" s="2"/>
    </row>
    <row r="3554" spans="2:34">
      <c r="B3554" s="87"/>
      <c r="C3554" s="185"/>
      <c r="D3554" s="87"/>
      <c r="E3554" s="185"/>
      <c r="AC3554" s="87"/>
      <c r="AD3554" s="87"/>
      <c r="AE3554" s="87"/>
      <c r="AF3554" s="87"/>
      <c r="AG3554" s="2"/>
      <c r="AH3554" s="2"/>
    </row>
    <row r="3555" spans="2:34">
      <c r="B3555" s="87"/>
      <c r="C3555" s="185"/>
      <c r="D3555" s="87"/>
      <c r="E3555" s="185"/>
      <c r="AC3555" s="87"/>
      <c r="AD3555" s="87"/>
      <c r="AE3555" s="87"/>
      <c r="AF3555" s="87"/>
      <c r="AG3555" s="2"/>
      <c r="AH3555" s="2"/>
    </row>
    <row r="3556" spans="2:34">
      <c r="AC3556" s="87"/>
      <c r="AD3556" s="87"/>
      <c r="AE3556" s="87"/>
      <c r="AF3556" s="87"/>
      <c r="AG3556" s="2"/>
      <c r="AH3556" s="2"/>
    </row>
  </sheetData>
  <mergeCells count="30">
    <mergeCell ref="A63:AP63"/>
    <mergeCell ref="A4:A10"/>
    <mergeCell ref="B10:C10"/>
    <mergeCell ref="D10:E10"/>
    <mergeCell ref="AG10:AH10"/>
    <mergeCell ref="F10:G10"/>
    <mergeCell ref="H10:I10"/>
    <mergeCell ref="AC10:AD10"/>
    <mergeCell ref="AE10:AF10"/>
    <mergeCell ref="J10:K10"/>
    <mergeCell ref="AI10:AJ10"/>
    <mergeCell ref="L10:M10"/>
    <mergeCell ref="Z10:AA10"/>
    <mergeCell ref="B7:AA7"/>
    <mergeCell ref="B4:BB4"/>
    <mergeCell ref="A1:BB1"/>
    <mergeCell ref="AC7:BB7"/>
    <mergeCell ref="N10:O10"/>
    <mergeCell ref="AM10:AN10"/>
    <mergeCell ref="AO10:AP10"/>
    <mergeCell ref="R10:S10"/>
    <mergeCell ref="AS10:AT10"/>
    <mergeCell ref="AK10:AL10"/>
    <mergeCell ref="P10:Q10"/>
    <mergeCell ref="AQ10:AR10"/>
    <mergeCell ref="V10:W10"/>
    <mergeCell ref="X10:Y10"/>
    <mergeCell ref="AW10:AX10"/>
    <mergeCell ref="AY10:AZ10"/>
    <mergeCell ref="BA10:BB10"/>
  </mergeCells>
  <phoneticPr fontId="8" type="noConversion"/>
  <printOptions horizontalCentered="1"/>
  <pageMargins left="0.78740157480314965" right="0.78740157480314965" top="0.78740157480314965" bottom="0.78740157480314965" header="0.39370078740157483" footer="0.39370078740157483"/>
  <pageSetup scale="5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BB39"/>
  <sheetViews>
    <sheetView showGridLines="0" zoomScaleNormal="100" workbookViewId="0">
      <pane xSplit="1" ySplit="11" topLeftCell="M12" activePane="bottomRight" state="frozen"/>
      <selection activeCell="B13" sqref="B13"/>
      <selection pane="topRight" activeCell="B13" sqref="B13"/>
      <selection pane="bottomLeft" activeCell="B13" sqref="B13"/>
      <selection pane="bottomRight" sqref="A1:BB1"/>
    </sheetView>
  </sheetViews>
  <sheetFormatPr defaultColWidth="11.42578125" defaultRowHeight="12.75"/>
  <cols>
    <col min="1" max="1" width="30.7109375" customWidth="1"/>
    <col min="2" max="2" width="8.7109375" customWidth="1"/>
    <col min="3" max="3" width="2.7109375" customWidth="1"/>
    <col min="4" max="4" width="8.7109375" customWidth="1"/>
    <col min="5" max="5" width="2.7109375" customWidth="1"/>
    <col min="6" max="6" width="8.7109375" style="14" customWidth="1"/>
    <col min="7" max="7" width="2.7109375" style="14" customWidth="1"/>
    <col min="8" max="8" width="8.7109375" style="14" customWidth="1"/>
    <col min="9" max="9" width="2.7109375" style="14" customWidth="1"/>
    <col min="10" max="10" width="8.7109375" style="14" customWidth="1"/>
    <col min="11" max="11" width="2.7109375" style="183" customWidth="1"/>
    <col min="12" max="12" width="8.7109375" style="183" customWidth="1"/>
    <col min="13" max="13" width="2.7109375" style="183" customWidth="1"/>
    <col min="14" max="14" width="8.5703125" style="183" customWidth="1"/>
    <col min="15" max="15" width="2.7109375" style="183" customWidth="1"/>
    <col min="16" max="16" width="8.5703125" style="183" customWidth="1"/>
    <col min="17" max="17" width="2.7109375" style="183" customWidth="1"/>
    <col min="18" max="18" width="8.5703125" style="183" customWidth="1"/>
    <col min="19" max="19" width="2.7109375" style="183" customWidth="1"/>
    <col min="20" max="20" width="8.7109375" style="183" customWidth="1"/>
    <col min="21" max="21" width="2.7109375" style="183" customWidth="1"/>
    <col min="22" max="22" width="8.7109375" style="183" customWidth="1"/>
    <col min="23" max="23" width="2.7109375" style="183" customWidth="1"/>
    <col min="24" max="24" width="8.7109375" style="183" customWidth="1"/>
    <col min="25" max="25" width="2.7109375" style="183" customWidth="1"/>
    <col min="26" max="26" width="9" style="183" customWidth="1"/>
    <col min="27" max="27" width="2.7109375" style="183" customWidth="1"/>
    <col min="28" max="28" width="1.7109375" style="183" customWidth="1"/>
    <col min="29" max="29" width="8.7109375" customWidth="1"/>
    <col min="30" max="30" width="2.7109375" customWidth="1"/>
    <col min="31" max="31" width="8.7109375" customWidth="1"/>
    <col min="32" max="32" width="2.7109375" customWidth="1"/>
    <col min="33" max="33" width="8.7109375" style="14" customWidth="1"/>
    <col min="34" max="34" width="2.7109375" style="14" customWidth="1"/>
    <col min="35" max="35" width="8.7109375" customWidth="1"/>
    <col min="36" max="36" width="2.7109375" customWidth="1"/>
    <col min="37" max="37" width="8.7109375" customWidth="1"/>
    <col min="38" max="38" width="2.7109375" customWidth="1"/>
    <col min="39" max="39" width="8.7109375" customWidth="1"/>
    <col min="40" max="40" width="2.7109375" customWidth="1"/>
    <col min="41" max="41" width="8.7109375" customWidth="1"/>
    <col min="42" max="42" width="2.7109375" customWidth="1"/>
    <col min="43" max="43" width="8.7109375" customWidth="1"/>
    <col min="44" max="44" width="2.7109375" customWidth="1"/>
    <col min="45" max="45" width="8.7109375" customWidth="1"/>
    <col min="46" max="46" width="2.7109375" customWidth="1"/>
    <col min="47" max="47" width="8.7109375" style="183" customWidth="1"/>
    <col min="48" max="48" width="2.7109375" style="183" customWidth="1"/>
    <col min="49" max="49" width="8.7109375" style="183" customWidth="1"/>
    <col min="50" max="50" width="2.7109375" style="183" customWidth="1"/>
    <col min="51" max="51" width="8.7109375" customWidth="1"/>
    <col min="52" max="52" width="2.7109375" customWidth="1"/>
    <col min="53" max="53" width="8.7109375" customWidth="1"/>
    <col min="54" max="54" width="2.7109375" customWidth="1"/>
  </cols>
  <sheetData>
    <row r="1" spans="1:54" ht="25.5" customHeight="1">
      <c r="A1" s="505" t="s">
        <v>187</v>
      </c>
      <c r="B1" s="505"/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  <c r="T1" s="505"/>
      <c r="U1" s="505"/>
      <c r="V1" s="505"/>
      <c r="W1" s="505"/>
      <c r="X1" s="505"/>
      <c r="Y1" s="505"/>
      <c r="Z1" s="505"/>
      <c r="AA1" s="505"/>
      <c r="AB1" s="505"/>
      <c r="AC1" s="505"/>
      <c r="AD1" s="505"/>
      <c r="AE1" s="505"/>
      <c r="AF1" s="505"/>
      <c r="AG1" s="505"/>
      <c r="AH1" s="505"/>
      <c r="AI1" s="505"/>
      <c r="AJ1" s="505"/>
      <c r="AK1" s="505"/>
      <c r="AL1" s="505"/>
      <c r="AM1" s="505"/>
      <c r="AN1" s="505"/>
      <c r="AO1" s="505"/>
      <c r="AP1" s="505"/>
      <c r="AQ1" s="505"/>
      <c r="AR1" s="505"/>
      <c r="AS1" s="505"/>
      <c r="AT1" s="505"/>
      <c r="AU1" s="505"/>
      <c r="AV1" s="505"/>
      <c r="AW1" s="505"/>
      <c r="AX1" s="505"/>
      <c r="AY1" s="505"/>
      <c r="AZ1" s="505"/>
      <c r="BA1" s="505"/>
      <c r="BB1" s="505"/>
    </row>
    <row r="2" spans="1:54" s="4" customFormat="1" ht="6.6" customHeight="1" thickBot="1">
      <c r="A2" s="107"/>
      <c r="B2" s="107"/>
      <c r="C2" s="107"/>
      <c r="D2" s="107"/>
      <c r="E2" s="107"/>
      <c r="F2" s="108"/>
      <c r="G2" s="108"/>
      <c r="H2" s="108"/>
      <c r="I2" s="108"/>
      <c r="J2" s="108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07"/>
      <c r="AD2" s="107"/>
      <c r="AE2" s="107"/>
      <c r="AF2" s="107"/>
      <c r="AG2" s="108"/>
      <c r="AH2" s="108"/>
      <c r="AI2" s="3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173"/>
      <c r="AV2" s="173"/>
      <c r="AW2" s="173"/>
      <c r="AX2" s="173"/>
    </row>
    <row r="3" spans="1:54" s="4" customFormat="1" ht="6.6" customHeight="1">
      <c r="A3" s="343"/>
      <c r="B3" s="343"/>
      <c r="C3" s="343"/>
      <c r="D3" s="343"/>
      <c r="E3" s="343"/>
      <c r="F3" s="345"/>
      <c r="G3" s="345"/>
      <c r="H3" s="345"/>
      <c r="I3" s="345"/>
      <c r="J3" s="345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4"/>
      <c r="X3" s="344"/>
      <c r="Y3" s="344"/>
      <c r="Z3" s="344"/>
      <c r="AA3" s="344"/>
      <c r="AB3" s="344"/>
      <c r="AC3" s="343"/>
      <c r="AD3" s="343"/>
      <c r="AE3" s="343"/>
      <c r="AF3" s="343"/>
      <c r="AG3" s="345"/>
      <c r="AH3" s="345"/>
      <c r="AI3" s="346"/>
      <c r="AJ3" s="346"/>
      <c r="AK3" s="363"/>
      <c r="AL3" s="363"/>
      <c r="AM3" s="363"/>
      <c r="AN3" s="363"/>
      <c r="AO3" s="363"/>
      <c r="AP3" s="358"/>
      <c r="AQ3" s="363"/>
      <c r="AR3" s="358"/>
      <c r="AS3" s="363"/>
      <c r="AT3" s="358"/>
      <c r="AU3" s="344"/>
      <c r="AV3" s="344"/>
      <c r="AW3" s="344"/>
      <c r="AX3" s="344"/>
      <c r="AY3" s="344"/>
      <c r="AZ3" s="344"/>
      <c r="BA3" s="344"/>
      <c r="BB3" s="344"/>
    </row>
    <row r="4" spans="1:54" s="4" customFormat="1" ht="12">
      <c r="A4" s="508" t="s">
        <v>68</v>
      </c>
      <c r="B4" s="506" t="s">
        <v>116</v>
      </c>
      <c r="C4" s="506"/>
      <c r="D4" s="506"/>
      <c r="E4" s="506"/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  <c r="U4" s="506"/>
      <c r="V4" s="506"/>
      <c r="W4" s="506"/>
      <c r="X4" s="506"/>
      <c r="Y4" s="506"/>
      <c r="Z4" s="506"/>
      <c r="AA4" s="506"/>
      <c r="AB4" s="506"/>
      <c r="AC4" s="506"/>
      <c r="AD4" s="506"/>
      <c r="AE4" s="506"/>
      <c r="AF4" s="506"/>
      <c r="AG4" s="506"/>
      <c r="AH4" s="506"/>
      <c r="AI4" s="506"/>
      <c r="AJ4" s="506"/>
      <c r="AK4" s="506"/>
      <c r="AL4" s="506"/>
      <c r="AM4" s="506"/>
      <c r="AN4" s="506"/>
      <c r="AO4" s="506"/>
      <c r="AP4" s="506"/>
      <c r="AQ4" s="506"/>
      <c r="AR4" s="506"/>
      <c r="AS4" s="506"/>
      <c r="AT4" s="506"/>
      <c r="AU4" s="506"/>
      <c r="AV4" s="506"/>
      <c r="AW4" s="506"/>
      <c r="AX4" s="506"/>
      <c r="AY4" s="506"/>
      <c r="AZ4" s="506"/>
      <c r="BA4" s="506"/>
      <c r="BB4" s="506"/>
    </row>
    <row r="5" spans="1:54" s="4" customFormat="1" ht="6.6" customHeight="1">
      <c r="A5" s="508"/>
      <c r="B5" s="347"/>
      <c r="C5" s="347"/>
      <c r="D5" s="347"/>
      <c r="E5" s="347"/>
      <c r="F5" s="347"/>
      <c r="G5" s="347"/>
      <c r="H5" s="347"/>
      <c r="I5" s="347"/>
      <c r="J5" s="347"/>
      <c r="K5" s="350"/>
      <c r="L5" s="350"/>
      <c r="M5" s="350"/>
      <c r="N5" s="350"/>
      <c r="O5" s="350"/>
      <c r="P5" s="350"/>
      <c r="Q5" s="350"/>
      <c r="R5" s="350"/>
      <c r="S5" s="350"/>
      <c r="T5" s="350"/>
      <c r="U5" s="350"/>
      <c r="V5" s="350"/>
      <c r="W5" s="350"/>
      <c r="X5" s="350"/>
      <c r="Y5" s="350"/>
      <c r="Z5" s="350"/>
      <c r="AA5" s="350"/>
      <c r="AB5" s="350"/>
      <c r="AC5" s="347"/>
      <c r="AD5" s="347"/>
      <c r="AE5" s="347"/>
      <c r="AF5" s="347"/>
      <c r="AG5" s="347"/>
      <c r="AH5" s="347"/>
      <c r="AI5" s="351"/>
      <c r="AJ5" s="352"/>
      <c r="AK5" s="352"/>
      <c r="AL5" s="352"/>
      <c r="AM5" s="352"/>
      <c r="AN5" s="352"/>
      <c r="AO5" s="352"/>
      <c r="AP5" s="352"/>
      <c r="AQ5" s="352"/>
      <c r="AR5" s="352"/>
      <c r="AS5" s="352"/>
      <c r="AT5" s="352"/>
      <c r="AU5" s="350"/>
      <c r="AV5" s="350"/>
      <c r="AW5" s="350"/>
      <c r="AX5" s="350"/>
      <c r="AY5" s="455"/>
      <c r="AZ5" s="455"/>
      <c r="BA5" s="455"/>
      <c r="BB5" s="455"/>
    </row>
    <row r="6" spans="1:54" s="4" customFormat="1" ht="6.6" customHeight="1">
      <c r="A6" s="508"/>
      <c r="B6" s="353"/>
      <c r="C6" s="353"/>
      <c r="D6" s="353"/>
      <c r="E6" s="353"/>
      <c r="F6" s="353"/>
      <c r="G6" s="353"/>
      <c r="H6" s="353"/>
      <c r="I6" s="353"/>
      <c r="J6" s="353"/>
      <c r="K6" s="356"/>
      <c r="L6" s="356"/>
      <c r="M6" s="356"/>
      <c r="N6" s="356"/>
      <c r="O6" s="356"/>
      <c r="P6" s="356"/>
      <c r="Q6" s="356"/>
      <c r="R6" s="356"/>
      <c r="S6" s="356"/>
      <c r="T6" s="356"/>
      <c r="U6" s="356"/>
      <c r="V6" s="356"/>
      <c r="W6" s="356"/>
      <c r="X6" s="356"/>
      <c r="Y6" s="356"/>
      <c r="Z6" s="356"/>
      <c r="AA6" s="356"/>
      <c r="AB6" s="356"/>
      <c r="AC6" s="353"/>
      <c r="AD6" s="353"/>
      <c r="AE6" s="353"/>
      <c r="AF6" s="353"/>
      <c r="AG6" s="353"/>
      <c r="AH6" s="353"/>
      <c r="AI6" s="357"/>
      <c r="AJ6" s="358"/>
      <c r="AK6" s="353"/>
      <c r="AL6" s="353"/>
      <c r="AM6" s="353"/>
      <c r="AN6" s="353"/>
      <c r="AO6" s="353"/>
      <c r="AP6" s="358"/>
      <c r="AQ6" s="353"/>
      <c r="AR6" s="358"/>
      <c r="AS6" s="353"/>
      <c r="AT6" s="358"/>
      <c r="AU6" s="356"/>
      <c r="AV6" s="356"/>
      <c r="AW6" s="356"/>
      <c r="AX6" s="356"/>
      <c r="AY6" s="453"/>
      <c r="AZ6" s="453"/>
      <c r="BA6" s="453"/>
      <c r="BB6" s="453"/>
    </row>
    <row r="7" spans="1:54" s="4" customFormat="1" ht="12" customHeight="1">
      <c r="A7" s="508"/>
      <c r="B7" s="501" t="s">
        <v>105</v>
      </c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  <c r="AB7" s="451"/>
      <c r="AC7" s="501" t="s">
        <v>106</v>
      </c>
      <c r="AD7" s="501"/>
      <c r="AE7" s="501"/>
      <c r="AF7" s="501"/>
      <c r="AG7" s="501"/>
      <c r="AH7" s="501"/>
      <c r="AI7" s="501"/>
      <c r="AJ7" s="501"/>
      <c r="AK7" s="501"/>
      <c r="AL7" s="501"/>
      <c r="AM7" s="501"/>
      <c r="AN7" s="501"/>
      <c r="AO7" s="501"/>
      <c r="AP7" s="501"/>
      <c r="AQ7" s="501"/>
      <c r="AR7" s="501"/>
      <c r="AS7" s="501"/>
      <c r="AT7" s="501"/>
      <c r="AU7" s="501"/>
      <c r="AV7" s="501"/>
      <c r="AW7" s="501"/>
      <c r="AX7" s="501"/>
      <c r="AY7" s="453"/>
      <c r="AZ7" s="453"/>
      <c r="BA7" s="453"/>
      <c r="BB7" s="453"/>
    </row>
    <row r="8" spans="1:54" s="4" customFormat="1" ht="6.6" customHeight="1">
      <c r="A8" s="508"/>
      <c r="B8" s="352"/>
      <c r="C8" s="359"/>
      <c r="D8" s="352"/>
      <c r="E8" s="360"/>
      <c r="F8" s="361"/>
      <c r="G8" s="360"/>
      <c r="H8" s="351"/>
      <c r="I8" s="360"/>
      <c r="J8" s="351"/>
      <c r="K8" s="360"/>
      <c r="L8" s="362"/>
      <c r="M8" s="362"/>
      <c r="N8" s="362"/>
      <c r="O8" s="362"/>
      <c r="P8" s="362"/>
      <c r="Q8" s="362"/>
      <c r="R8" s="362"/>
      <c r="S8" s="362"/>
      <c r="T8" s="360"/>
      <c r="U8" s="360"/>
      <c r="V8" s="360"/>
      <c r="W8" s="360"/>
      <c r="X8" s="360"/>
      <c r="Y8" s="360"/>
      <c r="Z8" s="360"/>
      <c r="AA8" s="360"/>
      <c r="AB8" s="362"/>
      <c r="AC8" s="352"/>
      <c r="AD8" s="352"/>
      <c r="AE8" s="352"/>
      <c r="AF8" s="352"/>
      <c r="AG8" s="352"/>
      <c r="AH8" s="352"/>
      <c r="AI8" s="352"/>
      <c r="AJ8" s="352"/>
      <c r="AK8" s="352"/>
      <c r="AL8" s="352"/>
      <c r="AM8" s="352"/>
      <c r="AN8" s="352"/>
      <c r="AO8" s="352"/>
      <c r="AP8" s="352"/>
      <c r="AQ8" s="352"/>
      <c r="AR8" s="352"/>
      <c r="AS8" s="352"/>
      <c r="AT8" s="352"/>
      <c r="AU8" s="360"/>
      <c r="AV8" s="360"/>
      <c r="AW8" s="360"/>
      <c r="AX8" s="360"/>
      <c r="AY8" s="455"/>
      <c r="AZ8" s="455"/>
      <c r="BA8" s="455"/>
      <c r="BB8" s="455"/>
    </row>
    <row r="9" spans="1:54" s="4" customFormat="1" ht="6.6" customHeight="1">
      <c r="A9" s="508"/>
      <c r="B9" s="363"/>
      <c r="C9" s="364"/>
      <c r="D9" s="363"/>
      <c r="E9" s="362"/>
      <c r="F9" s="365"/>
      <c r="G9" s="362"/>
      <c r="H9" s="363"/>
      <c r="I9" s="362"/>
      <c r="J9" s="363"/>
      <c r="K9" s="366"/>
      <c r="L9" s="367"/>
      <c r="M9" s="368"/>
      <c r="N9" s="368"/>
      <c r="O9" s="368"/>
      <c r="P9" s="368"/>
      <c r="Q9" s="368"/>
      <c r="R9" s="368"/>
      <c r="S9" s="368"/>
      <c r="T9" s="366"/>
      <c r="U9" s="366"/>
      <c r="V9" s="366"/>
      <c r="W9" s="366"/>
      <c r="X9" s="366"/>
      <c r="Y9" s="366"/>
      <c r="Z9" s="366"/>
      <c r="AA9" s="366"/>
      <c r="AB9" s="366"/>
      <c r="AC9" s="363"/>
      <c r="AD9" s="363"/>
      <c r="AE9" s="363"/>
      <c r="AF9" s="363"/>
      <c r="AG9" s="363"/>
      <c r="AH9" s="363"/>
      <c r="AI9" s="363"/>
      <c r="AJ9" s="363"/>
      <c r="AK9" s="363"/>
      <c r="AL9" s="363"/>
      <c r="AM9" s="363"/>
      <c r="AN9" s="363"/>
      <c r="AO9" s="363"/>
      <c r="AP9" s="358"/>
      <c r="AQ9" s="363"/>
      <c r="AR9" s="358"/>
      <c r="AS9" s="363"/>
      <c r="AT9" s="358"/>
      <c r="AU9" s="366"/>
      <c r="AV9" s="366"/>
      <c r="AW9" s="366"/>
      <c r="AX9" s="366"/>
      <c r="AY9" s="366"/>
      <c r="AZ9" s="366"/>
      <c r="BA9" s="366"/>
      <c r="BB9" s="366"/>
    </row>
    <row r="10" spans="1:54" s="4" customFormat="1" ht="12">
      <c r="A10" s="508"/>
      <c r="B10" s="503">
        <v>2004</v>
      </c>
      <c r="C10" s="503"/>
      <c r="D10" s="503">
        <v>2005</v>
      </c>
      <c r="E10" s="503"/>
      <c r="F10" s="503">
        <v>2006</v>
      </c>
      <c r="G10" s="503"/>
      <c r="H10" s="503">
        <v>2007</v>
      </c>
      <c r="I10" s="503"/>
      <c r="J10" s="503">
        <v>2008</v>
      </c>
      <c r="K10" s="503"/>
      <c r="L10" s="503">
        <v>2009</v>
      </c>
      <c r="M10" s="503"/>
      <c r="N10" s="503">
        <v>2010</v>
      </c>
      <c r="O10" s="503"/>
      <c r="P10" s="503">
        <v>2011</v>
      </c>
      <c r="Q10" s="503"/>
      <c r="R10" s="503">
        <v>2012</v>
      </c>
      <c r="S10" s="503"/>
      <c r="T10" s="438">
        <v>2013</v>
      </c>
      <c r="U10" s="438"/>
      <c r="V10" s="438">
        <v>2014</v>
      </c>
      <c r="W10" s="369"/>
      <c r="X10" s="503">
        <v>2015</v>
      </c>
      <c r="Y10" s="503"/>
      <c r="Z10" s="503">
        <v>2016</v>
      </c>
      <c r="AA10" s="503"/>
      <c r="AB10" s="450"/>
      <c r="AC10" s="503">
        <v>2004</v>
      </c>
      <c r="AD10" s="503"/>
      <c r="AE10" s="503">
        <v>2005</v>
      </c>
      <c r="AF10" s="503"/>
      <c r="AG10" s="503">
        <v>2006</v>
      </c>
      <c r="AH10" s="503"/>
      <c r="AI10" s="503">
        <v>2007</v>
      </c>
      <c r="AJ10" s="503"/>
      <c r="AK10" s="503">
        <v>2008</v>
      </c>
      <c r="AL10" s="503"/>
      <c r="AM10" s="503">
        <v>2009</v>
      </c>
      <c r="AN10" s="503"/>
      <c r="AO10" s="503">
        <v>2010</v>
      </c>
      <c r="AP10" s="503"/>
      <c r="AQ10" s="503">
        <v>2011</v>
      </c>
      <c r="AR10" s="503"/>
      <c r="AS10" s="503">
        <v>2012</v>
      </c>
      <c r="AT10" s="503"/>
      <c r="AU10" s="503">
        <v>2013</v>
      </c>
      <c r="AV10" s="503"/>
      <c r="AW10" s="503">
        <v>2014</v>
      </c>
      <c r="AX10" s="503"/>
      <c r="AY10" s="503">
        <v>2015</v>
      </c>
      <c r="AZ10" s="503"/>
      <c r="BA10" s="503">
        <v>2016</v>
      </c>
      <c r="BB10" s="503"/>
    </row>
    <row r="11" spans="1:54" s="4" customFormat="1" ht="6.6" customHeight="1">
      <c r="A11" s="370"/>
      <c r="B11" s="371"/>
      <c r="C11" s="371"/>
      <c r="D11" s="371"/>
      <c r="E11" s="371"/>
      <c r="F11" s="371"/>
      <c r="G11" s="371"/>
      <c r="H11" s="371"/>
      <c r="I11" s="371"/>
      <c r="J11" s="37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1"/>
      <c r="AC11" s="371"/>
      <c r="AD11" s="371"/>
      <c r="AE11" s="371"/>
      <c r="AF11" s="371"/>
      <c r="AG11" s="371"/>
      <c r="AH11" s="371"/>
      <c r="AI11" s="371"/>
      <c r="AJ11" s="352"/>
      <c r="AK11" s="371"/>
      <c r="AL11" s="371"/>
      <c r="AM11" s="371"/>
      <c r="AN11" s="371"/>
      <c r="AO11" s="371"/>
      <c r="AP11" s="352"/>
      <c r="AQ11" s="371"/>
      <c r="AR11" s="352"/>
      <c r="AS11" s="371"/>
      <c r="AT11" s="352"/>
      <c r="AU11" s="361"/>
      <c r="AV11" s="361"/>
      <c r="AW11" s="361"/>
      <c r="AX11" s="361"/>
      <c r="AY11" s="361"/>
      <c r="AZ11" s="361"/>
      <c r="BA11" s="361"/>
      <c r="BB11" s="361"/>
    </row>
    <row r="12" spans="1:54" s="22" customFormat="1" ht="6.6" customHeight="1">
      <c r="A12" s="112"/>
      <c r="B12" s="113"/>
      <c r="C12" s="113"/>
      <c r="D12" s="113"/>
      <c r="E12" s="113"/>
      <c r="F12" s="113"/>
      <c r="G12" s="113"/>
      <c r="H12" s="113"/>
      <c r="I12" s="113"/>
      <c r="J12" s="113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13"/>
      <c r="AD12" s="113"/>
      <c r="AE12" s="113"/>
      <c r="AF12" s="113"/>
      <c r="AG12" s="113"/>
      <c r="AH12" s="113"/>
      <c r="AI12" s="28"/>
      <c r="AK12" s="113"/>
      <c r="AL12" s="113"/>
      <c r="AM12" s="113"/>
      <c r="AN12" s="113"/>
      <c r="AO12" s="113"/>
      <c r="AQ12" s="113"/>
      <c r="AS12" s="113"/>
      <c r="AU12" s="140"/>
      <c r="AV12" s="140"/>
      <c r="AW12" s="140"/>
      <c r="AX12" s="140"/>
    </row>
    <row r="13" spans="1:54" s="3" customFormat="1" ht="24">
      <c r="A13" s="380" t="s">
        <v>111</v>
      </c>
      <c r="B13" s="372">
        <v>244535</v>
      </c>
      <c r="C13" s="420"/>
      <c r="D13" s="372">
        <v>169291</v>
      </c>
      <c r="E13" s="420"/>
      <c r="F13" s="372">
        <v>164835.3317812669</v>
      </c>
      <c r="G13" s="373"/>
      <c r="H13" s="372">
        <v>201652.35429278819</v>
      </c>
      <c r="I13" s="420"/>
      <c r="J13" s="372">
        <v>289977.87092660327</v>
      </c>
      <c r="K13" s="373"/>
      <c r="L13" s="372">
        <v>356317.41949626099</v>
      </c>
      <c r="M13" s="373"/>
      <c r="N13" s="372">
        <v>311064.17138931004</v>
      </c>
      <c r="O13" s="373"/>
      <c r="P13" s="372">
        <v>412911.86012383923</v>
      </c>
      <c r="Q13" s="373"/>
      <c r="R13" s="372">
        <v>397214</v>
      </c>
      <c r="S13" s="373"/>
      <c r="T13" s="372">
        <f>T14+T15</f>
        <v>504744.76167452126</v>
      </c>
      <c r="U13" s="372"/>
      <c r="V13" s="372">
        <f t="shared" ref="V13:Z13" si="0">V14+V15</f>
        <v>601812.32797710493</v>
      </c>
      <c r="W13" s="372"/>
      <c r="X13" s="372">
        <f t="shared" si="0"/>
        <v>583673</v>
      </c>
      <c r="Y13" s="372"/>
      <c r="Z13" s="372">
        <f t="shared" si="0"/>
        <v>525327.6912</v>
      </c>
      <c r="AA13" s="372"/>
      <c r="AB13" s="372"/>
      <c r="AC13" s="401">
        <v>100</v>
      </c>
      <c r="AD13" s="401"/>
      <c r="AE13" s="401">
        <v>100</v>
      </c>
      <c r="AF13" s="401"/>
      <c r="AG13" s="401">
        <v>100</v>
      </c>
      <c r="AH13" s="401"/>
      <c r="AI13" s="401">
        <v>100</v>
      </c>
      <c r="AJ13" s="405"/>
      <c r="AK13" s="401">
        <v>100</v>
      </c>
      <c r="AL13" s="401"/>
      <c r="AM13" s="401">
        <v>99.993661696731436</v>
      </c>
      <c r="AN13" s="401"/>
      <c r="AO13" s="401">
        <v>99.999999999999986</v>
      </c>
      <c r="AP13" s="419"/>
      <c r="AQ13" s="401">
        <v>100</v>
      </c>
      <c r="AR13" s="419"/>
      <c r="AS13" s="401">
        <v>100</v>
      </c>
      <c r="AT13" s="419"/>
      <c r="AU13" s="401">
        <f>SUM(AU14:AU15)</f>
        <v>100</v>
      </c>
      <c r="AV13" s="401"/>
      <c r="AW13" s="401">
        <f t="shared" ref="AW13:BA13" si="1">SUM(AW14:AW15)</f>
        <v>100</v>
      </c>
      <c r="AX13" s="401"/>
      <c r="AY13" s="401">
        <f t="shared" si="1"/>
        <v>100</v>
      </c>
      <c r="AZ13" s="401"/>
      <c r="BA13" s="401">
        <f t="shared" si="1"/>
        <v>100</v>
      </c>
      <c r="BB13" s="401"/>
    </row>
    <row r="14" spans="1:54" s="22" customFormat="1" ht="12">
      <c r="A14" s="393" t="s">
        <v>96</v>
      </c>
      <c r="B14" s="394">
        <v>154263</v>
      </c>
      <c r="C14" s="421"/>
      <c r="D14" s="394">
        <v>152054</v>
      </c>
      <c r="E14" s="421"/>
      <c r="F14" s="394">
        <v>114949.5809408597</v>
      </c>
      <c r="G14" s="395"/>
      <c r="H14" s="404">
        <v>68781.382694750937</v>
      </c>
      <c r="I14" s="421"/>
      <c r="J14" s="422">
        <v>60339.309437560958</v>
      </c>
      <c r="K14" s="395"/>
      <c r="L14" s="422">
        <v>100979.60761611686</v>
      </c>
      <c r="M14" s="395"/>
      <c r="N14" s="422">
        <v>166003.98712589397</v>
      </c>
      <c r="O14" s="395"/>
      <c r="P14" s="422">
        <v>206062.13415702328</v>
      </c>
      <c r="Q14" s="395"/>
      <c r="R14" s="422">
        <v>164088</v>
      </c>
      <c r="S14" s="395"/>
      <c r="T14" s="422">
        <v>203093.48732158387</v>
      </c>
      <c r="U14" s="395"/>
      <c r="V14" s="422">
        <v>144997.15977249164</v>
      </c>
      <c r="W14" s="395"/>
      <c r="X14" s="394">
        <v>97180</v>
      </c>
      <c r="Y14" s="395"/>
      <c r="Z14" s="394">
        <v>103752.6963</v>
      </c>
      <c r="AA14" s="395"/>
      <c r="AB14" s="395"/>
      <c r="AC14" s="409">
        <v>63.084221072648084</v>
      </c>
      <c r="AD14" s="405"/>
      <c r="AE14" s="409">
        <v>89.818123822294154</v>
      </c>
      <c r="AF14" s="405"/>
      <c r="AG14" s="409">
        <v>69.736008475049175</v>
      </c>
      <c r="AH14" s="405"/>
      <c r="AI14" s="405">
        <v>34.108891481070501</v>
      </c>
      <c r="AJ14" s="409"/>
      <c r="AK14" s="405">
        <v>20.808246244705181</v>
      </c>
      <c r="AL14" s="405"/>
      <c r="AM14" s="405">
        <v>28.339789774767521</v>
      </c>
      <c r="AN14" s="405"/>
      <c r="AO14" s="405">
        <v>53.366476243299942</v>
      </c>
      <c r="AP14" s="423"/>
      <c r="AQ14" s="405">
        <v>49.904629548597072</v>
      </c>
      <c r="AR14" s="423"/>
      <c r="AS14" s="405">
        <v>41.309722215229073</v>
      </c>
      <c r="AT14" s="423"/>
      <c r="AU14" s="405">
        <f>T14/($T$13-$T$18)*100</f>
        <v>40.236868758738368</v>
      </c>
      <c r="AV14" s="405"/>
      <c r="AW14" s="405">
        <f>V14/SUM($V$14:$V$15)*100</f>
        <v>24.093418002897383</v>
      </c>
      <c r="AX14" s="405"/>
      <c r="AY14" s="405">
        <f>X14/SUM($X$14:$X$15)*100</f>
        <v>16.649733669366238</v>
      </c>
      <c r="AZ14" s="405"/>
      <c r="BA14" s="405">
        <f>Z14/SUM($Z$14:$Z$15)*100</f>
        <v>19.750090855290516</v>
      </c>
      <c r="BB14" s="452"/>
    </row>
    <row r="15" spans="1:54" s="22" customFormat="1" ht="12">
      <c r="A15" s="396" t="s">
        <v>97</v>
      </c>
      <c r="B15" s="394">
        <v>90272</v>
      </c>
      <c r="C15" s="421"/>
      <c r="D15" s="394">
        <v>17237</v>
      </c>
      <c r="E15" s="421"/>
      <c r="F15" s="394">
        <v>49885.750840407185</v>
      </c>
      <c r="G15" s="395"/>
      <c r="H15" s="394">
        <v>132870.97159803726</v>
      </c>
      <c r="I15" s="421"/>
      <c r="J15" s="394">
        <v>229638.56148904233</v>
      </c>
      <c r="K15" s="395"/>
      <c r="L15" s="394">
        <v>255337.81188014415</v>
      </c>
      <c r="M15" s="395"/>
      <c r="N15" s="394">
        <v>145060.18426341604</v>
      </c>
      <c r="O15" s="395"/>
      <c r="P15" s="394">
        <v>206849.72596681592</v>
      </c>
      <c r="Q15" s="395"/>
      <c r="R15" s="394">
        <v>233126</v>
      </c>
      <c r="S15" s="395"/>
      <c r="T15" s="394">
        <f>SUM(T16:T18)</f>
        <v>301651.27435293741</v>
      </c>
      <c r="U15" s="394"/>
      <c r="V15" s="394">
        <f t="shared" ref="V15:Z15" si="2">SUM(V16:V18)</f>
        <v>456815.16820461326</v>
      </c>
      <c r="W15" s="394"/>
      <c r="X15" s="394">
        <f t="shared" si="2"/>
        <v>486493</v>
      </c>
      <c r="Y15" s="394"/>
      <c r="Z15" s="394">
        <f t="shared" si="2"/>
        <v>421574.99489999999</v>
      </c>
      <c r="AA15" s="395"/>
      <c r="AB15" s="395"/>
      <c r="AC15" s="409">
        <v>36.915778927351916</v>
      </c>
      <c r="AD15" s="405"/>
      <c r="AE15" s="409">
        <v>10.181876177705844</v>
      </c>
      <c r="AF15" s="405"/>
      <c r="AG15" s="409">
        <v>30.263991524950821</v>
      </c>
      <c r="AH15" s="405"/>
      <c r="AI15" s="409">
        <v>65.891108518929499</v>
      </c>
      <c r="AJ15" s="409"/>
      <c r="AK15" s="409">
        <v>79.191753755294826</v>
      </c>
      <c r="AL15" s="405"/>
      <c r="AM15" s="409">
        <v>71.653871921963912</v>
      </c>
      <c r="AN15" s="409"/>
      <c r="AO15" s="409">
        <v>46.633523756700043</v>
      </c>
      <c r="AP15" s="423"/>
      <c r="AQ15" s="409">
        <v>50.095370451402921</v>
      </c>
      <c r="AR15" s="423"/>
      <c r="AS15" s="405">
        <v>58.690277784770927</v>
      </c>
      <c r="AT15" s="423"/>
      <c r="AU15" s="405">
        <f t="shared" ref="AU15:AU17" si="3">T15/($T$13-$T$18)*100</f>
        <v>59.763131241261632</v>
      </c>
      <c r="AV15" s="395"/>
      <c r="AW15" s="405">
        <f t="shared" ref="AW15:AW17" si="4">V15/SUM($V$14:$V$15)*100</f>
        <v>75.90658199710262</v>
      </c>
      <c r="AX15" s="395"/>
      <c r="AY15" s="405">
        <f t="shared" ref="AY15:AY17" si="5">X15/SUM($X$14:$X$15)*100</f>
        <v>83.350266330633758</v>
      </c>
      <c r="AZ15" s="405"/>
      <c r="BA15" s="405">
        <f>Z15/SUM($Z$14:$Z$15)*100</f>
        <v>80.249909144709491</v>
      </c>
      <c r="BB15" s="452"/>
    </row>
    <row r="16" spans="1:54" s="4" customFormat="1" ht="13.5">
      <c r="A16" s="397" t="s">
        <v>125</v>
      </c>
      <c r="B16" s="394">
        <v>34139</v>
      </c>
      <c r="C16" s="424"/>
      <c r="D16" s="394">
        <v>6074</v>
      </c>
      <c r="E16" s="424"/>
      <c r="F16" s="394">
        <v>5755.1465825606792</v>
      </c>
      <c r="G16" s="398"/>
      <c r="H16" s="404">
        <v>5161.9769813455341</v>
      </c>
      <c r="I16" s="425"/>
      <c r="J16" s="422">
        <v>14170.846473223677</v>
      </c>
      <c r="K16" s="398"/>
      <c r="L16" s="422">
        <v>6091.8440895907524</v>
      </c>
      <c r="M16" s="398"/>
      <c r="N16" s="422">
        <v>78281.877217770423</v>
      </c>
      <c r="O16" s="398"/>
      <c r="P16" s="422">
        <v>147640.42726490565</v>
      </c>
      <c r="Q16" s="398"/>
      <c r="R16" s="422">
        <v>152627</v>
      </c>
      <c r="S16" s="398"/>
      <c r="T16" s="422">
        <v>186489.91409864568</v>
      </c>
      <c r="U16" s="398"/>
      <c r="V16" s="422">
        <v>256845.70850821707</v>
      </c>
      <c r="W16" s="398"/>
      <c r="X16" s="394">
        <v>174603</v>
      </c>
      <c r="Y16" s="398"/>
      <c r="Z16" s="394">
        <v>128138.0061</v>
      </c>
      <c r="AA16" s="398"/>
      <c r="AB16" s="398"/>
      <c r="AC16" s="409">
        <v>13.960782710041508</v>
      </c>
      <c r="AD16" s="409"/>
      <c r="AE16" s="409">
        <v>3.5879048502283051</v>
      </c>
      <c r="AF16" s="409"/>
      <c r="AG16" s="409">
        <v>3.4914520572553225</v>
      </c>
      <c r="AH16" s="410"/>
      <c r="AI16" s="405">
        <v>2.5598396802502119</v>
      </c>
      <c r="AJ16" s="409"/>
      <c r="AK16" s="405">
        <v>4.8868716871193536</v>
      </c>
      <c r="AL16" s="405"/>
      <c r="AM16" s="405">
        <v>1.7096677726851008</v>
      </c>
      <c r="AN16" s="405"/>
      <c r="AO16" s="405">
        <v>25.165828924668194</v>
      </c>
      <c r="AP16" s="423"/>
      <c r="AQ16" s="405">
        <v>35.755918277722948</v>
      </c>
      <c r="AR16" s="423"/>
      <c r="AS16" s="405">
        <v>38.424375777288816</v>
      </c>
      <c r="AT16" s="423"/>
      <c r="AU16" s="405">
        <f t="shared" si="3"/>
        <v>36.947369890467826</v>
      </c>
      <c r="AV16" s="398"/>
      <c r="AW16" s="405">
        <f t="shared" si="4"/>
        <v>42.678705066006621</v>
      </c>
      <c r="AX16" s="398"/>
      <c r="AY16" s="405">
        <f t="shared" si="5"/>
        <v>29.914524057134734</v>
      </c>
      <c r="AZ16" s="405"/>
      <c r="BA16" s="405">
        <f>Z16/SUM($Z$14:$Z$15)*100</f>
        <v>24.392014402914082</v>
      </c>
      <c r="BB16" s="452"/>
    </row>
    <row r="17" spans="1:54" s="4" customFormat="1" ht="13.5">
      <c r="A17" s="397" t="s">
        <v>161</v>
      </c>
      <c r="B17" s="394">
        <v>56133</v>
      </c>
      <c r="C17" s="424"/>
      <c r="D17" s="394">
        <v>11163</v>
      </c>
      <c r="E17" s="424"/>
      <c r="F17" s="394">
        <v>44130.604257846506</v>
      </c>
      <c r="G17" s="398"/>
      <c r="H17" s="426">
        <v>127708.99461669174</v>
      </c>
      <c r="I17" s="425"/>
      <c r="J17" s="422">
        <v>215467.71501581866</v>
      </c>
      <c r="K17" s="398"/>
      <c r="L17" s="422">
        <v>249223.383311907</v>
      </c>
      <c r="M17" s="398"/>
      <c r="N17" s="422">
        <v>66778.307045645604</v>
      </c>
      <c r="O17" s="398"/>
      <c r="P17" s="422">
        <v>59209.29870191028</v>
      </c>
      <c r="Q17" s="398"/>
      <c r="R17" s="422">
        <v>80499</v>
      </c>
      <c r="S17" s="398"/>
      <c r="T17" s="422">
        <v>115161.36025429174</v>
      </c>
      <c r="U17" s="398"/>
      <c r="V17" s="422">
        <v>199969.45969639622</v>
      </c>
      <c r="W17" s="398"/>
      <c r="X17" s="394">
        <v>311890</v>
      </c>
      <c r="Y17" s="398"/>
      <c r="Z17" s="394">
        <v>293436.98879999999</v>
      </c>
      <c r="AA17" s="398"/>
      <c r="AB17" s="398"/>
      <c r="AC17" s="409">
        <v>22.954996217310406</v>
      </c>
      <c r="AD17" s="409"/>
      <c r="AE17" s="409">
        <v>6.5939713274775382</v>
      </c>
      <c r="AF17" s="409"/>
      <c r="AG17" s="409">
        <v>26.772539467695498</v>
      </c>
      <c r="AH17" s="410"/>
      <c r="AI17" s="405">
        <v>63.331268838679286</v>
      </c>
      <c r="AJ17" s="409"/>
      <c r="AK17" s="405">
        <v>74.304882068175473</v>
      </c>
      <c r="AL17" s="405"/>
      <c r="AM17" s="405">
        <v>69.944204149278818</v>
      </c>
      <c r="AN17" s="405"/>
      <c r="AO17" s="405">
        <v>21.467694832031849</v>
      </c>
      <c r="AP17" s="427"/>
      <c r="AQ17" s="405">
        <v>14.339452173679975</v>
      </c>
      <c r="AR17" s="427"/>
      <c r="AS17" s="405">
        <v>20.265902007482111</v>
      </c>
      <c r="AT17" s="427"/>
      <c r="AU17" s="405">
        <f t="shared" si="3"/>
        <v>22.815761350793807</v>
      </c>
      <c r="AV17" s="398"/>
      <c r="AW17" s="405">
        <f t="shared" si="4"/>
        <v>33.227876931095999</v>
      </c>
      <c r="AX17" s="398"/>
      <c r="AY17" s="405">
        <f t="shared" si="5"/>
        <v>53.435742273499031</v>
      </c>
      <c r="AZ17" s="405"/>
      <c r="BA17" s="405">
        <f>Z17/SUM($Z$14:$Z$15)*100</f>
        <v>55.857894741795398</v>
      </c>
      <c r="BB17" s="452"/>
    </row>
    <row r="18" spans="1:54" s="4" customFormat="1" ht="12">
      <c r="A18" s="397" t="s">
        <v>3</v>
      </c>
      <c r="B18" s="394">
        <v>0</v>
      </c>
      <c r="C18" s="407"/>
      <c r="D18" s="394">
        <v>0</v>
      </c>
      <c r="E18" s="403"/>
      <c r="F18" s="394">
        <v>0</v>
      </c>
      <c r="G18" s="398"/>
      <c r="H18" s="404">
        <v>0</v>
      </c>
      <c r="I18" s="398"/>
      <c r="J18" s="394">
        <v>0</v>
      </c>
      <c r="K18" s="398"/>
      <c r="L18" s="394">
        <v>22.584478646400001</v>
      </c>
      <c r="M18" s="398" t="s">
        <v>71</v>
      </c>
      <c r="N18" s="394">
        <v>0</v>
      </c>
      <c r="O18" s="398"/>
      <c r="P18" s="394">
        <v>0</v>
      </c>
      <c r="Q18" s="398"/>
      <c r="R18" s="394">
        <v>0</v>
      </c>
      <c r="S18" s="398"/>
      <c r="T18" s="394">
        <v>0</v>
      </c>
      <c r="U18" s="398"/>
      <c r="V18" s="394">
        <v>0</v>
      </c>
      <c r="W18" s="408"/>
      <c r="X18" s="394">
        <v>0</v>
      </c>
      <c r="Y18" s="408"/>
      <c r="Z18" s="394">
        <v>0</v>
      </c>
      <c r="AA18" s="408"/>
      <c r="AB18" s="408"/>
      <c r="AC18" s="405">
        <v>0</v>
      </c>
      <c r="AD18" s="409"/>
      <c r="AE18" s="405">
        <v>0</v>
      </c>
      <c r="AF18" s="409"/>
      <c r="AG18" s="405">
        <v>0</v>
      </c>
      <c r="AH18" s="410"/>
      <c r="AI18" s="405">
        <v>0</v>
      </c>
      <c r="AJ18" s="405"/>
      <c r="AK18" s="405">
        <v>0</v>
      </c>
      <c r="AL18" s="405"/>
      <c r="AM18" s="412" t="s">
        <v>80</v>
      </c>
      <c r="AN18" s="412"/>
      <c r="AO18" s="412">
        <v>0</v>
      </c>
      <c r="AP18" s="427"/>
      <c r="AQ18" s="412">
        <v>0</v>
      </c>
      <c r="AR18" s="427"/>
      <c r="AS18" s="405">
        <v>0</v>
      </c>
      <c r="AT18" s="427"/>
      <c r="AU18" s="412">
        <v>0</v>
      </c>
      <c r="AV18" s="398"/>
      <c r="AW18" s="412">
        <v>0</v>
      </c>
      <c r="AX18" s="408"/>
      <c r="AY18" s="412">
        <v>0</v>
      </c>
      <c r="AZ18" s="405"/>
      <c r="BA18" s="412">
        <v>0</v>
      </c>
      <c r="BB18" s="452"/>
    </row>
    <row r="19" spans="1:54" s="4" customFormat="1" ht="6.6" customHeight="1">
      <c r="A19" s="62"/>
      <c r="B19" s="207"/>
      <c r="C19" s="96"/>
      <c r="D19" s="207"/>
      <c r="E19" s="96"/>
      <c r="F19" s="128"/>
      <c r="G19" s="176"/>
      <c r="H19" s="205"/>
      <c r="I19" s="128"/>
      <c r="J19" s="205"/>
      <c r="K19" s="176"/>
      <c r="L19" s="205"/>
      <c r="M19" s="176"/>
      <c r="N19" s="205"/>
      <c r="O19" s="176"/>
      <c r="P19" s="205"/>
      <c r="Q19" s="176"/>
      <c r="R19" s="205"/>
      <c r="S19" s="176"/>
      <c r="T19" s="176"/>
      <c r="U19" s="176"/>
      <c r="V19" s="176"/>
      <c r="W19" s="176"/>
      <c r="X19" s="176"/>
      <c r="Y19" s="176"/>
      <c r="Z19" s="176"/>
      <c r="AA19" s="176"/>
      <c r="AB19" s="176"/>
      <c r="AC19" s="218"/>
      <c r="AD19" s="218"/>
      <c r="AE19" s="218"/>
      <c r="AF19" s="218"/>
      <c r="AG19" s="229"/>
      <c r="AH19" s="229"/>
      <c r="AI19" s="218"/>
      <c r="AJ19" s="218"/>
      <c r="AK19" s="229"/>
      <c r="AL19" s="229"/>
      <c r="AM19" s="229"/>
      <c r="AN19" s="229"/>
      <c r="AO19" s="229"/>
      <c r="AP19" s="62"/>
      <c r="AQ19" s="229"/>
      <c r="AR19" s="62"/>
      <c r="AS19" s="229"/>
      <c r="AT19" s="62"/>
      <c r="AU19" s="176"/>
      <c r="AV19" s="176"/>
      <c r="AW19" s="176"/>
      <c r="AX19" s="176"/>
    </row>
    <row r="20" spans="1:54" s="4" customFormat="1" ht="24">
      <c r="A20" s="380" t="s">
        <v>115</v>
      </c>
      <c r="B20" s="372">
        <v>34139</v>
      </c>
      <c r="C20" s="420"/>
      <c r="D20" s="372">
        <v>6074</v>
      </c>
      <c r="E20" s="420"/>
      <c r="F20" s="372">
        <v>5755.1465825606792</v>
      </c>
      <c r="G20" s="373"/>
      <c r="H20" s="372">
        <v>5161.9769813455341</v>
      </c>
      <c r="I20" s="420"/>
      <c r="J20" s="372">
        <v>14170.846473223677</v>
      </c>
      <c r="K20" s="373"/>
      <c r="L20" s="372">
        <v>6091.8440895907543</v>
      </c>
      <c r="M20" s="373"/>
      <c r="N20" s="372">
        <v>78281.877217770481</v>
      </c>
      <c r="O20" s="373"/>
      <c r="P20" s="372">
        <v>147640.42726490533</v>
      </c>
      <c r="Q20" s="373"/>
      <c r="R20" s="372">
        <v>152627</v>
      </c>
      <c r="S20" s="373"/>
      <c r="T20" s="372">
        <f>T22</f>
        <v>186489.91409864536</v>
      </c>
      <c r="U20" s="372"/>
      <c r="V20" s="372">
        <f t="shared" ref="V20:Z20" si="6">V22</f>
        <v>256846.05225021686</v>
      </c>
      <c r="W20" s="372"/>
      <c r="X20" s="372">
        <f t="shared" si="6"/>
        <v>174604</v>
      </c>
      <c r="Y20" s="372"/>
      <c r="Z20" s="372">
        <f t="shared" si="6"/>
        <v>128138.00610877</v>
      </c>
      <c r="AA20" s="373"/>
      <c r="AB20" s="373"/>
      <c r="AC20" s="401"/>
      <c r="AD20" s="401"/>
      <c r="AE20" s="401"/>
      <c r="AF20" s="401"/>
      <c r="AG20" s="401"/>
      <c r="AH20" s="401"/>
      <c r="AI20" s="401"/>
      <c r="AJ20" s="405"/>
      <c r="AK20" s="401"/>
      <c r="AL20" s="401"/>
      <c r="AM20" s="401"/>
      <c r="AN20" s="401"/>
      <c r="AO20" s="401"/>
      <c r="AP20" s="401"/>
      <c r="AQ20" s="401"/>
      <c r="AR20" s="401"/>
      <c r="AS20" s="401"/>
      <c r="AT20" s="401"/>
      <c r="AU20" s="373"/>
      <c r="AV20" s="373"/>
      <c r="AW20" s="373"/>
      <c r="AX20" s="373"/>
      <c r="AY20" s="452"/>
      <c r="AZ20" s="452"/>
      <c r="BA20" s="452"/>
      <c r="BB20" s="452"/>
    </row>
    <row r="21" spans="1:54" s="22" customFormat="1" ht="6.6" customHeight="1">
      <c r="A21" s="138"/>
      <c r="B21" s="201"/>
      <c r="C21" s="126"/>
      <c r="D21" s="201"/>
      <c r="E21" s="126"/>
      <c r="F21" s="126"/>
      <c r="G21" s="182"/>
      <c r="H21" s="201"/>
      <c r="I21" s="126"/>
      <c r="J21" s="201"/>
      <c r="K21" s="182"/>
      <c r="L21" s="201"/>
      <c r="M21" s="182"/>
      <c r="N21" s="201"/>
      <c r="O21" s="182"/>
      <c r="P21" s="201"/>
      <c r="Q21" s="182"/>
      <c r="R21" s="201"/>
      <c r="S21" s="182"/>
      <c r="T21" s="182"/>
      <c r="U21" s="182"/>
      <c r="V21" s="182"/>
      <c r="W21" s="182"/>
      <c r="X21" s="182"/>
      <c r="Y21" s="182"/>
      <c r="Z21" s="182"/>
      <c r="AA21" s="182"/>
      <c r="AB21" s="182"/>
      <c r="AC21" s="226"/>
      <c r="AD21" s="226"/>
      <c r="AE21" s="226"/>
      <c r="AF21" s="226"/>
      <c r="AG21" s="226"/>
      <c r="AH21" s="226"/>
      <c r="AI21" s="226"/>
      <c r="AJ21" s="217"/>
      <c r="AK21" s="217"/>
      <c r="AL21" s="217"/>
      <c r="AM21" s="217"/>
      <c r="AN21" s="217"/>
      <c r="AO21" s="217"/>
      <c r="AP21" s="55"/>
      <c r="AQ21" s="217"/>
      <c r="AR21" s="55"/>
      <c r="AS21" s="217"/>
      <c r="AT21" s="55"/>
      <c r="AU21" s="182"/>
      <c r="AV21" s="182"/>
      <c r="AW21" s="182"/>
      <c r="AX21" s="182"/>
    </row>
    <row r="22" spans="1:54" s="38" customFormat="1" ht="12">
      <c r="A22" s="46" t="s">
        <v>160</v>
      </c>
      <c r="B22" s="201">
        <v>34139</v>
      </c>
      <c r="C22" s="126"/>
      <c r="D22" s="201">
        <v>6074</v>
      </c>
      <c r="E22" s="126"/>
      <c r="F22" s="322">
        <v>5755.1465825606792</v>
      </c>
      <c r="G22" s="186"/>
      <c r="H22" s="204">
        <v>5161.9769813455341</v>
      </c>
      <c r="I22" s="124"/>
      <c r="J22" s="198">
        <v>14170.846473223677</v>
      </c>
      <c r="K22" s="186"/>
      <c r="L22" s="198">
        <v>6091.8440895907543</v>
      </c>
      <c r="M22" s="186"/>
      <c r="N22" s="198">
        <v>78281.877217770481</v>
      </c>
      <c r="O22" s="186"/>
      <c r="P22" s="198">
        <v>147640.42726490533</v>
      </c>
      <c r="Q22" s="186"/>
      <c r="R22" s="198">
        <v>152627</v>
      </c>
      <c r="S22" s="186"/>
      <c r="T22" s="198">
        <f>SUM(T23:T29)</f>
        <v>186489.91409864536</v>
      </c>
      <c r="U22" s="198"/>
      <c r="V22" s="198">
        <f>SUM(V23:V30)</f>
        <v>256846.05225021686</v>
      </c>
      <c r="W22" s="198"/>
      <c r="X22" s="198">
        <f t="shared" ref="X22:Z22" si="7">SUM(X23:X30)</f>
        <v>174604</v>
      </c>
      <c r="Y22" s="198"/>
      <c r="Z22" s="198">
        <f t="shared" si="7"/>
        <v>128138.00610877</v>
      </c>
      <c r="AA22" s="198"/>
      <c r="AB22" s="198"/>
      <c r="AC22" s="214">
        <v>100</v>
      </c>
      <c r="AD22" s="214"/>
      <c r="AE22" s="214">
        <v>100</v>
      </c>
      <c r="AF22" s="214"/>
      <c r="AG22" s="214">
        <v>100</v>
      </c>
      <c r="AH22" s="214"/>
      <c r="AI22" s="214">
        <v>100.00000000000001</v>
      </c>
      <c r="AJ22" s="215"/>
      <c r="AK22" s="215">
        <v>99.999999999999986</v>
      </c>
      <c r="AL22" s="215"/>
      <c r="AM22" s="215">
        <v>100</v>
      </c>
      <c r="AN22" s="215"/>
      <c r="AO22" s="215">
        <v>99.999999999999986</v>
      </c>
      <c r="AP22" s="67"/>
      <c r="AQ22" s="215">
        <v>100.00000000000001</v>
      </c>
      <c r="AR22" s="67"/>
      <c r="AS22" s="214">
        <v>100</v>
      </c>
      <c r="AT22" s="67"/>
      <c r="AU22" s="214">
        <f>SUM(AU23:AU29)</f>
        <v>100.00000000000001</v>
      </c>
      <c r="AV22" s="214"/>
      <c r="AW22" s="214">
        <f t="shared" ref="AW22:BA22" si="8">SUM(AW23:AW29)</f>
        <v>100.00000000000003</v>
      </c>
      <c r="AX22" s="214"/>
      <c r="AY22" s="214">
        <f t="shared" si="8"/>
        <v>100.00000000000001</v>
      </c>
      <c r="AZ22" s="214"/>
      <c r="BA22" s="214">
        <f t="shared" si="8"/>
        <v>100</v>
      </c>
    </row>
    <row r="23" spans="1:54" s="4" customFormat="1" ht="12">
      <c r="A23" s="114" t="s">
        <v>11</v>
      </c>
      <c r="B23" s="197">
        <v>20671</v>
      </c>
      <c r="C23" s="125"/>
      <c r="D23" s="197">
        <v>4258</v>
      </c>
      <c r="E23" s="125"/>
      <c r="F23" s="197">
        <v>3956.277777362729</v>
      </c>
      <c r="G23" s="140" t="s">
        <v>71</v>
      </c>
      <c r="H23" s="202">
        <v>2782.5107940008156</v>
      </c>
      <c r="I23" s="90"/>
      <c r="J23" s="246">
        <v>9868.3235393078921</v>
      </c>
      <c r="K23" s="140"/>
      <c r="L23" s="246">
        <v>5316.1530917833279</v>
      </c>
      <c r="M23" s="140"/>
      <c r="N23" s="246">
        <v>71018.061443770115</v>
      </c>
      <c r="O23" s="140"/>
      <c r="P23" s="246">
        <v>134503.71092059312</v>
      </c>
      <c r="Q23" s="140"/>
      <c r="R23" s="246">
        <v>148282</v>
      </c>
      <c r="S23" s="140"/>
      <c r="T23" s="246">
        <v>181119.8818254596</v>
      </c>
      <c r="U23" s="140"/>
      <c r="V23" s="246">
        <v>250816.64286221689</v>
      </c>
      <c r="W23" s="140"/>
      <c r="X23" s="246">
        <v>166501</v>
      </c>
      <c r="Y23" s="140"/>
      <c r="Z23" s="246">
        <v>124257.84699999999</v>
      </c>
      <c r="AA23" s="140"/>
      <c r="AB23" s="140"/>
      <c r="AC23" s="220">
        <v>60.549518146401468</v>
      </c>
      <c r="AD23" s="217"/>
      <c r="AE23" s="220">
        <v>70.102074415541651</v>
      </c>
      <c r="AF23" s="217"/>
      <c r="AG23" s="220">
        <v>68.743301679771179</v>
      </c>
      <c r="AH23" s="220"/>
      <c r="AI23" s="220">
        <v>53.903975241585044</v>
      </c>
      <c r="AJ23" s="227"/>
      <c r="AK23" s="220">
        <v>69.638207978291504</v>
      </c>
      <c r="AL23" s="220"/>
      <c r="AM23" s="220">
        <v>87.266729312182107</v>
      </c>
      <c r="AN23" s="220"/>
      <c r="AO23" s="220">
        <v>90.720948408284414</v>
      </c>
      <c r="AP23" s="62"/>
      <c r="AQ23" s="220">
        <v>91.102222753161286</v>
      </c>
      <c r="AR23" s="62"/>
      <c r="AS23" s="284">
        <v>97.153190457782699</v>
      </c>
      <c r="AT23" s="62"/>
      <c r="AU23" s="284">
        <f>T23/$T$22*100</f>
        <v>97.120470402305386</v>
      </c>
      <c r="AV23" s="284"/>
      <c r="AW23" s="284">
        <f>V23/SUM($V$23:$V$29)*100</f>
        <v>97.668501870931507</v>
      </c>
      <c r="AX23" s="284"/>
      <c r="AY23" s="284">
        <f>X23/SUM($X$23:$X$29)*100</f>
        <v>95.65559596238144</v>
      </c>
      <c r="AZ23" s="284"/>
      <c r="BA23" s="284">
        <f>Z23/SUM($Z$23:$Z$29)*100</f>
        <v>98.068691564245484</v>
      </c>
    </row>
    <row r="24" spans="1:54" s="4" customFormat="1" ht="12">
      <c r="A24" s="114" t="s">
        <v>12</v>
      </c>
      <c r="B24" s="197">
        <v>994</v>
      </c>
      <c r="C24" s="125" t="s">
        <v>71</v>
      </c>
      <c r="D24" s="197">
        <v>974</v>
      </c>
      <c r="E24" s="125" t="s">
        <v>71</v>
      </c>
      <c r="F24" s="197">
        <v>45.178519593613942</v>
      </c>
      <c r="G24" s="140" t="s">
        <v>71</v>
      </c>
      <c r="H24" s="246">
        <v>384.15585233351635</v>
      </c>
      <c r="I24" s="125" t="s">
        <v>71</v>
      </c>
      <c r="J24" s="246">
        <v>64.400157606137469</v>
      </c>
      <c r="K24" s="125" t="s">
        <v>71</v>
      </c>
      <c r="L24" s="246">
        <v>0</v>
      </c>
      <c r="M24" s="22"/>
      <c r="N24" s="246">
        <v>551.72302976190474</v>
      </c>
      <c r="O24" s="22" t="s">
        <v>71</v>
      </c>
      <c r="P24" s="246">
        <v>768.10647483999992</v>
      </c>
      <c r="Q24" s="22" t="s">
        <v>71</v>
      </c>
      <c r="R24" s="246">
        <v>292</v>
      </c>
      <c r="S24" s="22" t="s">
        <v>71</v>
      </c>
      <c r="T24" s="246">
        <v>341.26524158530754</v>
      </c>
      <c r="U24" s="22" t="s">
        <v>71</v>
      </c>
      <c r="V24" s="246">
        <v>498</v>
      </c>
      <c r="W24" s="22" t="s">
        <v>71</v>
      </c>
      <c r="X24" s="246">
        <v>77</v>
      </c>
      <c r="Y24" s="22" t="s">
        <v>71</v>
      </c>
      <c r="Z24" s="246">
        <v>185.540311</v>
      </c>
      <c r="AA24" s="22" t="s">
        <v>71</v>
      </c>
      <c r="AB24" s="22"/>
      <c r="AC24" s="220">
        <v>2.9116259995899121</v>
      </c>
      <c r="AD24" s="220"/>
      <c r="AE24" s="220">
        <v>16.035561409285478</v>
      </c>
      <c r="AF24" s="220"/>
      <c r="AG24" s="220">
        <v>0.7850107542093625</v>
      </c>
      <c r="AH24" s="220"/>
      <c r="AI24" s="220">
        <v>7.4420295503406395</v>
      </c>
      <c r="AJ24" s="227"/>
      <c r="AK24" s="220">
        <v>0.45445526297828348</v>
      </c>
      <c r="AL24" s="220"/>
      <c r="AM24" s="220">
        <v>0</v>
      </c>
      <c r="AN24" s="220"/>
      <c r="AO24" s="220">
        <v>0.70479023928754236</v>
      </c>
      <c r="AP24" s="62"/>
      <c r="AQ24" s="220">
        <v>0.52025484419780033</v>
      </c>
      <c r="AR24" s="62"/>
      <c r="AS24" s="284">
        <v>0.19131608431011551</v>
      </c>
      <c r="AT24" s="62"/>
      <c r="AU24" s="284">
        <f t="shared" ref="AU24:AU29" si="9">T24/$T$22*100</f>
        <v>0.18299394003945568</v>
      </c>
      <c r="AV24" s="22"/>
      <c r="AW24" s="284">
        <f t="shared" ref="AW24:AW29" si="10">V24/SUM($V$23:$V$29)*100</f>
        <v>0.19392219502133715</v>
      </c>
      <c r="AX24" s="125"/>
      <c r="AY24" s="284">
        <f t="shared" ref="AY24:AY29" si="11">X24/SUM($X$23:$X$29)*100</f>
        <v>4.4236856770249848E-2</v>
      </c>
      <c r="AZ24" s="284"/>
      <c r="BA24" s="284">
        <f t="shared" ref="BA24:BA29" si="12">Z24/SUM($Z$23:$Z$29)*100</f>
        <v>0.14643498154441051</v>
      </c>
    </row>
    <row r="25" spans="1:54" s="4" customFormat="1" ht="12">
      <c r="A25" s="114" t="s">
        <v>13</v>
      </c>
      <c r="B25" s="197">
        <v>4490</v>
      </c>
      <c r="C25" s="125" t="s">
        <v>71</v>
      </c>
      <c r="D25" s="197">
        <v>620</v>
      </c>
      <c r="E25" s="125" t="s">
        <v>71</v>
      </c>
      <c r="F25" s="197">
        <v>1405.7674187134535</v>
      </c>
      <c r="G25" s="140" t="s">
        <v>71</v>
      </c>
      <c r="H25" s="202">
        <v>1078.1518005583289</v>
      </c>
      <c r="I25" s="90" t="s">
        <v>71</v>
      </c>
      <c r="J25" s="246">
        <v>505.9101584604756</v>
      </c>
      <c r="K25" s="140" t="s">
        <v>71</v>
      </c>
      <c r="L25" s="246">
        <v>704.72720242942671</v>
      </c>
      <c r="M25" s="22" t="s">
        <v>71</v>
      </c>
      <c r="N25" s="246">
        <v>2815.4591672751326</v>
      </c>
      <c r="O25" s="22"/>
      <c r="P25" s="246">
        <v>8504.7943224724768</v>
      </c>
      <c r="Q25" s="22"/>
      <c r="R25" s="246">
        <v>1510</v>
      </c>
      <c r="S25" s="22"/>
      <c r="T25" s="246">
        <v>2962.035158010578</v>
      </c>
      <c r="U25" s="22"/>
      <c r="V25" s="246">
        <v>3020.3412719999997</v>
      </c>
      <c r="W25" s="22" t="s">
        <v>71</v>
      </c>
      <c r="X25" s="246">
        <v>3877</v>
      </c>
      <c r="Y25" s="22"/>
      <c r="Z25" s="246">
        <v>1215.4318390000001</v>
      </c>
      <c r="AA25" s="22" t="s">
        <v>71</v>
      </c>
      <c r="AB25" s="22"/>
      <c r="AC25" s="220">
        <v>13.152113418670726</v>
      </c>
      <c r="AD25" s="217"/>
      <c r="AE25" s="220">
        <v>10.207441554165294</v>
      </c>
      <c r="AF25" s="217"/>
      <c r="AG25" s="220">
        <v>24.426266100210693</v>
      </c>
      <c r="AH25" s="220"/>
      <c r="AI25" s="220">
        <v>20.886412404677078</v>
      </c>
      <c r="AJ25" s="227"/>
      <c r="AK25" s="220">
        <v>3.5700771962804834</v>
      </c>
      <c r="AL25" s="220"/>
      <c r="AM25" s="220">
        <v>11.568372270616823</v>
      </c>
      <c r="AN25" s="220"/>
      <c r="AO25" s="220">
        <v>3.5965657280329064</v>
      </c>
      <c r="AP25" s="62"/>
      <c r="AQ25" s="220">
        <v>5.7604779937494115</v>
      </c>
      <c r="AR25" s="62"/>
      <c r="AS25" s="284">
        <v>0.98934002502833707</v>
      </c>
      <c r="AT25" s="62"/>
      <c r="AU25" s="284">
        <f t="shared" si="9"/>
        <v>1.5883085003963193</v>
      </c>
      <c r="AV25" s="22"/>
      <c r="AW25" s="284">
        <f t="shared" si="10"/>
        <v>1.1761269260638101</v>
      </c>
      <c r="AX25" s="140"/>
      <c r="AY25" s="284">
        <f t="shared" si="11"/>
        <v>2.2273544636137488</v>
      </c>
      <c r="AZ25" s="284"/>
      <c r="BA25" s="284">
        <f t="shared" si="12"/>
        <v>0.9592618334699996</v>
      </c>
    </row>
    <row r="26" spans="1:54" s="4" customFormat="1" ht="12">
      <c r="A26" s="114" t="s">
        <v>14</v>
      </c>
      <c r="B26" s="197">
        <v>5755</v>
      </c>
      <c r="C26" s="125" t="s">
        <v>71</v>
      </c>
      <c r="D26" s="197">
        <v>77</v>
      </c>
      <c r="E26" s="125" t="s">
        <v>71</v>
      </c>
      <c r="F26" s="197">
        <v>0</v>
      </c>
      <c r="G26" s="140"/>
      <c r="H26" s="202">
        <v>434.74770079823179</v>
      </c>
      <c r="I26" s="125" t="s">
        <v>71</v>
      </c>
      <c r="J26" s="246">
        <v>3680.8904141628304</v>
      </c>
      <c r="K26" s="125" t="s">
        <v>71</v>
      </c>
      <c r="L26" s="246">
        <v>20.456203949999999</v>
      </c>
      <c r="M26" s="22" t="s">
        <v>71</v>
      </c>
      <c r="N26" s="246">
        <v>1587.9244202380953</v>
      </c>
      <c r="O26" s="22" t="s">
        <v>71</v>
      </c>
      <c r="P26" s="246">
        <v>1268.483855918598</v>
      </c>
      <c r="Q26" s="22" t="s">
        <v>71</v>
      </c>
      <c r="R26" s="246">
        <v>719</v>
      </c>
      <c r="S26" s="22" t="s">
        <v>71</v>
      </c>
      <c r="T26" s="246">
        <v>272.62338237407334</v>
      </c>
      <c r="U26" s="22" t="s">
        <v>71</v>
      </c>
      <c r="V26" s="246">
        <v>1238.176553</v>
      </c>
      <c r="W26" s="22" t="s">
        <v>71</v>
      </c>
      <c r="X26" s="246">
        <v>2570</v>
      </c>
      <c r="Y26" s="22" t="s">
        <v>71</v>
      </c>
      <c r="Z26" s="246">
        <v>67.328278170000004</v>
      </c>
      <c r="AA26" s="22" t="s">
        <v>71</v>
      </c>
      <c r="AB26" s="22"/>
      <c r="AC26" s="220">
        <v>16.857552945311813</v>
      </c>
      <c r="AD26" s="217"/>
      <c r="AE26" s="220">
        <v>1.2676983865656899</v>
      </c>
      <c r="AF26" s="217"/>
      <c r="AG26" s="220">
        <v>0</v>
      </c>
      <c r="AH26" s="220"/>
      <c r="AI26" s="220">
        <v>8.4221162234805114</v>
      </c>
      <c r="AJ26" s="227"/>
      <c r="AK26" s="220">
        <v>25.975092039265295</v>
      </c>
      <c r="AL26" s="220"/>
      <c r="AM26" s="220">
        <v>0.33579657734435275</v>
      </c>
      <c r="AN26" s="220"/>
      <c r="AO26" s="220">
        <v>2.0284700324963931</v>
      </c>
      <c r="AP26" s="62"/>
      <c r="AQ26" s="220">
        <v>0.85917108167304879</v>
      </c>
      <c r="AR26" s="62"/>
      <c r="AS26" s="284">
        <v>0.47108309801018167</v>
      </c>
      <c r="AT26" s="62"/>
      <c r="AU26" s="284">
        <f t="shared" si="9"/>
        <v>0.14618666306525671</v>
      </c>
      <c r="AV26" s="22"/>
      <c r="AW26" s="284">
        <f t="shared" si="10"/>
        <v>0.48214842365805816</v>
      </c>
      <c r="AX26" s="125"/>
      <c r="AY26" s="284">
        <f t="shared" si="11"/>
        <v>1.4764769077862612</v>
      </c>
      <c r="AZ26" s="284"/>
      <c r="BA26" s="284">
        <f t="shared" si="12"/>
        <v>5.3137860544175151E-2</v>
      </c>
    </row>
    <row r="27" spans="1:54" s="4" customFormat="1" ht="13.5">
      <c r="A27" s="79" t="s">
        <v>162</v>
      </c>
      <c r="B27" s="197">
        <v>347</v>
      </c>
      <c r="C27" s="125" t="s">
        <v>71</v>
      </c>
      <c r="D27" s="200">
        <v>0</v>
      </c>
      <c r="E27" s="125"/>
      <c r="F27" s="200">
        <v>0</v>
      </c>
      <c r="G27" s="150"/>
      <c r="H27" s="200">
        <v>0</v>
      </c>
      <c r="I27" s="125"/>
      <c r="J27" s="246">
        <v>37.234669209998891</v>
      </c>
      <c r="K27" s="125" t="s">
        <v>71</v>
      </c>
      <c r="L27" s="246">
        <v>0</v>
      </c>
      <c r="M27" s="22"/>
      <c r="N27" s="246">
        <v>987.98601212121196</v>
      </c>
      <c r="O27" s="22" t="s">
        <v>71</v>
      </c>
      <c r="P27" s="246">
        <v>434.44820330599998</v>
      </c>
      <c r="Q27" s="22" t="s">
        <v>71</v>
      </c>
      <c r="R27" s="246">
        <v>1030</v>
      </c>
      <c r="S27" s="22" t="s">
        <v>71</v>
      </c>
      <c r="T27" s="246">
        <v>31.271039999999999</v>
      </c>
      <c r="U27" s="22" t="s">
        <v>71</v>
      </c>
      <c r="V27" s="246">
        <v>0</v>
      </c>
      <c r="W27" s="125"/>
      <c r="X27" s="246">
        <v>451</v>
      </c>
      <c r="Y27" s="125" t="s">
        <v>71</v>
      </c>
      <c r="Z27" s="246">
        <v>195.4017843</v>
      </c>
      <c r="AA27" s="125" t="s">
        <v>71</v>
      </c>
      <c r="AB27" s="125"/>
      <c r="AC27" s="220">
        <v>1.0164328187703213</v>
      </c>
      <c r="AD27" s="217"/>
      <c r="AE27" s="217">
        <v>0</v>
      </c>
      <c r="AF27" s="217"/>
      <c r="AG27" s="217">
        <v>0</v>
      </c>
      <c r="AH27" s="217"/>
      <c r="AI27" s="217">
        <v>0</v>
      </c>
      <c r="AJ27" s="218"/>
      <c r="AK27" s="220">
        <v>0.26275543440792426</v>
      </c>
      <c r="AL27" s="220"/>
      <c r="AM27" s="220">
        <v>0</v>
      </c>
      <c r="AN27" s="220"/>
      <c r="AO27" s="220">
        <v>1.2620877874105616</v>
      </c>
      <c r="AP27" s="62"/>
      <c r="AQ27" s="220">
        <v>0.29426100381468479</v>
      </c>
      <c r="AR27" s="62"/>
      <c r="AS27" s="284">
        <v>0.67484783164184581</v>
      </c>
      <c r="AT27" s="62"/>
      <c r="AU27" s="284">
        <f t="shared" si="9"/>
        <v>1.6768220496610302E-2</v>
      </c>
      <c r="AV27" s="22"/>
      <c r="AW27" s="284">
        <f t="shared" si="10"/>
        <v>0</v>
      </c>
      <c r="AX27" s="125"/>
      <c r="AY27" s="284">
        <f t="shared" si="11"/>
        <v>0.25910158965432056</v>
      </c>
      <c r="AZ27" s="284"/>
      <c r="BA27" s="284">
        <f t="shared" si="12"/>
        <v>0.15421800536766042</v>
      </c>
    </row>
    <row r="28" spans="1:54" s="4" customFormat="1" ht="12">
      <c r="A28" s="336" t="s">
        <v>69</v>
      </c>
      <c r="B28" s="197">
        <v>334</v>
      </c>
      <c r="C28" s="125" t="s">
        <v>71</v>
      </c>
      <c r="D28" s="200">
        <v>0</v>
      </c>
      <c r="E28" s="90"/>
      <c r="F28" s="200">
        <v>290.99732262382861</v>
      </c>
      <c r="G28" s="140" t="s">
        <v>71</v>
      </c>
      <c r="H28" s="246">
        <v>290.33290748788323</v>
      </c>
      <c r="I28" s="125" t="s">
        <v>71</v>
      </c>
      <c r="J28" s="246">
        <v>14.08753447634257</v>
      </c>
      <c r="K28" s="125" t="s">
        <v>71</v>
      </c>
      <c r="L28" s="246">
        <v>50.507591427999998</v>
      </c>
      <c r="M28" s="22" t="s">
        <v>71</v>
      </c>
      <c r="N28" s="246">
        <v>597.63394402930408</v>
      </c>
      <c r="O28" s="22" t="s">
        <v>71</v>
      </c>
      <c r="P28" s="246">
        <v>1331.4595084266666</v>
      </c>
      <c r="Q28" s="22" t="s">
        <v>71</v>
      </c>
      <c r="R28" s="246">
        <v>553</v>
      </c>
      <c r="S28" s="22" t="s">
        <v>71</v>
      </c>
      <c r="T28" s="246">
        <v>430.27758200000005</v>
      </c>
      <c r="U28" s="22" t="s">
        <v>71</v>
      </c>
      <c r="V28" s="246">
        <v>1034.008992</v>
      </c>
      <c r="W28" s="22" t="s">
        <v>71</v>
      </c>
      <c r="X28" s="246">
        <v>73</v>
      </c>
      <c r="Y28" s="22" t="s">
        <v>71</v>
      </c>
      <c r="Z28" s="246">
        <v>559.47098770000002</v>
      </c>
      <c r="AA28" s="22" t="s">
        <v>71</v>
      </c>
      <c r="AB28" s="22"/>
      <c r="AC28" s="220">
        <v>0.97835320308151974</v>
      </c>
      <c r="AD28" s="217"/>
      <c r="AE28" s="217">
        <v>0</v>
      </c>
      <c r="AF28" s="217"/>
      <c r="AG28" s="217">
        <v>5.0562973236096633</v>
      </c>
      <c r="AH28" s="217"/>
      <c r="AI28" s="220">
        <v>5.6244518047464114</v>
      </c>
      <c r="AJ28" s="218"/>
      <c r="AK28" s="220">
        <v>9.9412088776499499E-2</v>
      </c>
      <c r="AL28" s="220"/>
      <c r="AM28" s="220">
        <v>0.82910183985672314</v>
      </c>
      <c r="AN28" s="220"/>
      <c r="AO28" s="220">
        <v>0.76343844229330438</v>
      </c>
      <c r="AP28" s="62"/>
      <c r="AQ28" s="220">
        <v>0.90182582988444071</v>
      </c>
      <c r="AR28" s="62"/>
      <c r="AS28" s="284">
        <v>0.3623212144640201</v>
      </c>
      <c r="AT28" s="62"/>
      <c r="AU28" s="284">
        <f t="shared" si="9"/>
        <v>0.23072431776251517</v>
      </c>
      <c r="AV28" s="22"/>
      <c r="AW28" s="284">
        <f t="shared" si="10"/>
        <v>0.40264516747076357</v>
      </c>
      <c r="AX28" s="125"/>
      <c r="AY28" s="284">
        <f t="shared" si="11"/>
        <v>4.1938838236730384E-2</v>
      </c>
      <c r="AZ28" s="284"/>
      <c r="BA28" s="284">
        <f>Z28/SUM($Z$23:$Z$29)*100</f>
        <v>0.44155430869404239</v>
      </c>
    </row>
    <row r="29" spans="1:54" s="3" customFormat="1" ht="12">
      <c r="A29" s="336" t="s">
        <v>70</v>
      </c>
      <c r="B29" s="200">
        <v>1548</v>
      </c>
      <c r="C29" s="125" t="s">
        <v>71</v>
      </c>
      <c r="D29" s="246">
        <v>145</v>
      </c>
      <c r="E29" s="125" t="s">
        <v>71</v>
      </c>
      <c r="F29" s="246">
        <v>56.925544267053702</v>
      </c>
      <c r="G29" s="140" t="s">
        <v>71</v>
      </c>
      <c r="H29" s="202">
        <v>192.07792616675817</v>
      </c>
      <c r="I29" s="125" t="s">
        <v>71</v>
      </c>
      <c r="J29" s="200">
        <v>0</v>
      </c>
      <c r="K29" s="140"/>
      <c r="L29" s="246">
        <v>0</v>
      </c>
      <c r="M29" s="140"/>
      <c r="N29" s="246">
        <v>723.08920057471266</v>
      </c>
      <c r="O29" s="22" t="s">
        <v>71</v>
      </c>
      <c r="P29" s="246">
        <v>829.42397934847043</v>
      </c>
      <c r="Q29" s="22" t="s">
        <v>71</v>
      </c>
      <c r="R29" s="246">
        <v>241</v>
      </c>
      <c r="S29" s="22" t="s">
        <v>71</v>
      </c>
      <c r="T29" s="246">
        <v>1332.5598692158223</v>
      </c>
      <c r="U29" s="22" t="s">
        <v>71</v>
      </c>
      <c r="V29" s="246">
        <v>196.854195</v>
      </c>
      <c r="W29" s="22" t="s">
        <v>71</v>
      </c>
      <c r="X29" s="246">
        <v>514</v>
      </c>
      <c r="Y29" s="22" t="s">
        <v>71</v>
      </c>
      <c r="Z29" s="246">
        <v>223.8894076</v>
      </c>
      <c r="AA29" s="22" t="s">
        <v>71</v>
      </c>
      <c r="AB29" s="22"/>
      <c r="AC29" s="220">
        <v>4.5344034681742285</v>
      </c>
      <c r="AD29" s="220"/>
      <c r="AE29" s="220">
        <v>2.3872242344418835</v>
      </c>
      <c r="AF29" s="220"/>
      <c r="AG29" s="220">
        <v>0.9891241421990925</v>
      </c>
      <c r="AH29" s="220"/>
      <c r="AI29" s="220">
        <v>3.7210147751703198</v>
      </c>
      <c r="AJ29" s="225"/>
      <c r="AK29" s="220">
        <v>0</v>
      </c>
      <c r="AL29" s="220"/>
      <c r="AM29" s="220">
        <v>0</v>
      </c>
      <c r="AN29" s="220"/>
      <c r="AO29" s="220">
        <v>0.92369936219486426</v>
      </c>
      <c r="AP29" s="144"/>
      <c r="AQ29" s="220">
        <v>0.5617864935193313</v>
      </c>
      <c r="AR29" s="144"/>
      <c r="AS29" s="284">
        <v>0.1579012887628008</v>
      </c>
      <c r="AT29" s="144"/>
      <c r="AU29" s="284">
        <f t="shared" si="9"/>
        <v>0.71454795593447162</v>
      </c>
      <c r="AV29" s="22"/>
      <c r="AW29" s="284">
        <f t="shared" si="10"/>
        <v>7.6655416854534808E-2</v>
      </c>
      <c r="AX29" s="140"/>
      <c r="AY29" s="284">
        <f t="shared" si="11"/>
        <v>0.29529538155725227</v>
      </c>
      <c r="AZ29" s="284"/>
      <c r="BA29" s="284">
        <f t="shared" si="12"/>
        <v>0.17670144613423117</v>
      </c>
    </row>
    <row r="30" spans="1:54" s="3" customFormat="1" ht="12">
      <c r="A30" s="336" t="s">
        <v>3</v>
      </c>
      <c r="B30" s="200">
        <v>0</v>
      </c>
      <c r="C30" s="174"/>
      <c r="D30" s="200">
        <v>0</v>
      </c>
      <c r="E30" s="176"/>
      <c r="F30" s="200">
        <v>0</v>
      </c>
      <c r="G30" s="176"/>
      <c r="H30" s="200">
        <v>0</v>
      </c>
      <c r="I30" s="174"/>
      <c r="J30" s="200">
        <v>0</v>
      </c>
      <c r="K30" s="176"/>
      <c r="L30" s="200">
        <v>0</v>
      </c>
      <c r="M30" s="4"/>
      <c r="N30" s="200">
        <v>0</v>
      </c>
      <c r="O30" s="174"/>
      <c r="P30" s="200">
        <v>0</v>
      </c>
      <c r="Q30" s="176"/>
      <c r="R30" s="200">
        <v>0</v>
      </c>
      <c r="S30" s="22"/>
      <c r="T30" s="200">
        <v>0</v>
      </c>
      <c r="U30" s="22"/>
      <c r="V30" s="246">
        <v>42.028376000000002</v>
      </c>
      <c r="W30" s="22" t="s">
        <v>71</v>
      </c>
      <c r="X30" s="246">
        <v>541</v>
      </c>
      <c r="Y30" s="22" t="s">
        <v>71</v>
      </c>
      <c r="Z30" s="246">
        <v>1433.096501</v>
      </c>
      <c r="AA30" s="22" t="s">
        <v>71</v>
      </c>
      <c r="AB30" s="22"/>
      <c r="AC30" s="200">
        <v>0</v>
      </c>
      <c r="AD30" s="174"/>
      <c r="AE30" s="200">
        <v>0</v>
      </c>
      <c r="AF30" s="176"/>
      <c r="AG30" s="200">
        <v>0</v>
      </c>
      <c r="AH30" s="176"/>
      <c r="AI30" s="200">
        <v>0</v>
      </c>
      <c r="AJ30" s="174"/>
      <c r="AK30" s="200">
        <v>0</v>
      </c>
      <c r="AL30" s="176"/>
      <c r="AM30" s="200">
        <v>0</v>
      </c>
      <c r="AN30" s="4"/>
      <c r="AO30" s="200">
        <v>0</v>
      </c>
      <c r="AP30" s="174"/>
      <c r="AQ30" s="200">
        <v>0</v>
      </c>
      <c r="AR30" s="176"/>
      <c r="AS30" s="200">
        <v>0</v>
      </c>
      <c r="AT30" s="22"/>
      <c r="AU30" s="200">
        <v>0</v>
      </c>
      <c r="AV30" s="22"/>
      <c r="AW30" s="446" t="s">
        <v>80</v>
      </c>
      <c r="AX30" s="140"/>
      <c r="AY30" s="446" t="s">
        <v>80</v>
      </c>
      <c r="AZ30" s="446"/>
      <c r="BA30" s="446" t="s">
        <v>80</v>
      </c>
    </row>
    <row r="31" spans="1:54" ht="6.6" customHeight="1" thickBot="1">
      <c r="A31" s="84"/>
      <c r="B31" s="82"/>
      <c r="C31" s="98"/>
      <c r="D31" s="63"/>
      <c r="E31" s="98"/>
      <c r="F31" s="98"/>
      <c r="G31" s="98"/>
      <c r="H31" s="97"/>
      <c r="I31" s="98"/>
      <c r="J31" s="98"/>
      <c r="K31" s="155"/>
      <c r="L31" s="155"/>
      <c r="M31" s="155"/>
      <c r="N31" s="155"/>
      <c r="O31" s="155"/>
      <c r="P31" s="155"/>
      <c r="Q31" s="155"/>
      <c r="R31" s="155"/>
      <c r="S31" s="155"/>
      <c r="T31" s="155"/>
      <c r="U31" s="155"/>
      <c r="V31" s="155"/>
      <c r="W31" s="155"/>
      <c r="X31" s="155"/>
      <c r="Y31" s="155"/>
      <c r="Z31" s="155"/>
      <c r="AA31" s="155"/>
      <c r="AB31" s="155"/>
      <c r="AC31" s="50"/>
      <c r="AD31" s="83"/>
      <c r="AE31" s="50"/>
      <c r="AF31" s="83"/>
      <c r="AG31" s="71"/>
      <c r="AH31" s="71"/>
      <c r="AI31" s="50"/>
      <c r="AJ31" s="162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155"/>
      <c r="AV31" s="155"/>
      <c r="AW31" s="155"/>
      <c r="AX31" s="155"/>
      <c r="AY31" s="155"/>
      <c r="AZ31" s="155"/>
      <c r="BA31" s="155"/>
      <c r="BB31" s="155"/>
    </row>
    <row r="32" spans="1:54" ht="6.6" customHeight="1">
      <c r="B32" s="1"/>
      <c r="C32" s="1"/>
      <c r="D32" s="1"/>
      <c r="E32" s="1"/>
      <c r="F32" s="1"/>
      <c r="G32" s="1"/>
      <c r="H32" s="1"/>
    </row>
    <row r="33" spans="1:50" s="103" customFormat="1" ht="11.25">
      <c r="A33" s="27" t="s">
        <v>146</v>
      </c>
      <c r="C33" s="270"/>
      <c r="F33" s="271"/>
      <c r="G33" s="271"/>
      <c r="H33" s="121"/>
      <c r="I33" s="271"/>
      <c r="J33" s="12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21"/>
      <c r="X33" s="121"/>
      <c r="Y33" s="121"/>
      <c r="Z33" s="121"/>
      <c r="AA33" s="121"/>
      <c r="AB33" s="121"/>
      <c r="AG33" s="121"/>
      <c r="AH33" s="121"/>
      <c r="AU33" s="171"/>
      <c r="AV33" s="171"/>
      <c r="AW33" s="171"/>
      <c r="AX33" s="121"/>
    </row>
    <row r="34" spans="1:50" s="103" customFormat="1" ht="11.25">
      <c r="A34" s="27" t="s">
        <v>164</v>
      </c>
      <c r="C34" s="270"/>
      <c r="F34" s="271"/>
      <c r="G34" s="271"/>
      <c r="H34" s="121"/>
      <c r="I34" s="271"/>
      <c r="J34" s="121"/>
      <c r="K34" s="171"/>
      <c r="L34" s="171"/>
      <c r="M34" s="171"/>
      <c r="N34" s="171"/>
      <c r="O34" s="171"/>
      <c r="P34" s="171"/>
      <c r="Q34" s="171"/>
      <c r="R34" s="171"/>
      <c r="S34" s="171"/>
      <c r="T34" s="171"/>
      <c r="U34" s="171"/>
      <c r="V34" s="171"/>
      <c r="W34" s="121"/>
      <c r="X34" s="121"/>
      <c r="Y34" s="121"/>
      <c r="Z34" s="121"/>
      <c r="AA34" s="121"/>
      <c r="AB34" s="121"/>
      <c r="AG34" s="121"/>
      <c r="AH34" s="121"/>
      <c r="AU34" s="171"/>
      <c r="AV34" s="171"/>
      <c r="AW34" s="171"/>
      <c r="AX34" s="121"/>
    </row>
    <row r="35" spans="1:50" s="103" customFormat="1" ht="11.25" customHeight="1">
      <c r="A35" s="504" t="s">
        <v>157</v>
      </c>
      <c r="B35" s="504"/>
      <c r="C35" s="504"/>
      <c r="D35" s="504"/>
      <c r="E35" s="504"/>
      <c r="F35" s="504"/>
      <c r="G35" s="504"/>
      <c r="H35" s="504"/>
      <c r="I35" s="504"/>
      <c r="J35" s="504"/>
      <c r="K35" s="504"/>
      <c r="L35" s="504"/>
      <c r="M35" s="504"/>
      <c r="N35" s="504"/>
      <c r="O35" s="504"/>
      <c r="P35" s="504"/>
      <c r="Q35" s="504"/>
      <c r="R35" s="504"/>
      <c r="S35" s="504"/>
      <c r="T35" s="504"/>
      <c r="U35" s="504"/>
      <c r="V35" s="504"/>
      <c r="W35" s="504"/>
      <c r="X35" s="504"/>
      <c r="Y35" s="504"/>
      <c r="Z35" s="504"/>
      <c r="AA35" s="504"/>
      <c r="AB35" s="504"/>
      <c r="AC35" s="504"/>
      <c r="AD35" s="504"/>
      <c r="AE35" s="504"/>
      <c r="AF35" s="504"/>
      <c r="AG35" s="504"/>
      <c r="AH35" s="504"/>
      <c r="AI35" s="504"/>
      <c r="AJ35" s="504"/>
      <c r="AK35" s="504"/>
      <c r="AL35" s="504"/>
      <c r="AM35" s="504"/>
      <c r="AN35" s="504"/>
      <c r="AO35" s="504"/>
      <c r="AP35" s="504"/>
      <c r="AQ35" s="433"/>
      <c r="AR35" s="433"/>
      <c r="AS35" s="340"/>
      <c r="AT35" s="340"/>
    </row>
    <row r="36" spans="1:50" s="103" customFormat="1" ht="11.25">
      <c r="A36" s="104" t="s">
        <v>79</v>
      </c>
      <c r="C36" s="270"/>
      <c r="F36" s="271"/>
      <c r="G36" s="271"/>
      <c r="H36" s="121"/>
      <c r="I36" s="271"/>
      <c r="J36" s="121"/>
      <c r="K36" s="171"/>
      <c r="L36" s="171"/>
      <c r="M36" s="171"/>
      <c r="N36" s="171"/>
      <c r="O36" s="171"/>
      <c r="P36" s="171"/>
      <c r="Q36" s="171"/>
      <c r="R36" s="171"/>
      <c r="S36" s="171"/>
      <c r="T36" s="171"/>
      <c r="U36" s="171"/>
      <c r="V36" s="171"/>
      <c r="W36" s="121"/>
      <c r="X36" s="121"/>
      <c r="Y36" s="121"/>
      <c r="Z36" s="121"/>
      <c r="AA36" s="121"/>
      <c r="AB36" s="121"/>
      <c r="AG36" s="121"/>
      <c r="AH36" s="121"/>
      <c r="AU36" s="171"/>
      <c r="AV36" s="171"/>
      <c r="AW36" s="171"/>
      <c r="AX36" s="121"/>
    </row>
    <row r="37" spans="1:50" s="103" customFormat="1" ht="11.25">
      <c r="A37" s="103" t="s">
        <v>124</v>
      </c>
      <c r="B37" s="105"/>
      <c r="C37" s="269"/>
      <c r="D37" s="105"/>
      <c r="E37" s="105"/>
      <c r="F37" s="272"/>
      <c r="G37" s="272"/>
      <c r="H37" s="106"/>
      <c r="I37" s="272"/>
      <c r="J37" s="106"/>
      <c r="K37" s="172"/>
      <c r="L37" s="172"/>
      <c r="M37" s="172"/>
      <c r="N37" s="172"/>
      <c r="O37" s="172"/>
      <c r="P37" s="172"/>
      <c r="Q37" s="172"/>
      <c r="R37" s="172"/>
      <c r="S37" s="172"/>
      <c r="T37" s="172"/>
      <c r="U37" s="172"/>
      <c r="V37" s="172"/>
      <c r="W37" s="106"/>
      <c r="X37" s="106"/>
      <c r="Y37" s="106"/>
      <c r="Z37" s="106"/>
      <c r="AA37" s="106"/>
      <c r="AB37" s="106"/>
      <c r="AU37" s="172"/>
      <c r="AV37" s="172"/>
      <c r="AW37" s="172"/>
      <c r="AX37" s="106"/>
    </row>
    <row r="38" spans="1:50" s="103" customFormat="1" ht="11.25">
      <c r="A38" s="103" t="s">
        <v>177</v>
      </c>
      <c r="C38" s="271"/>
      <c r="E38" s="299"/>
      <c r="F38" s="171"/>
      <c r="G38" s="299"/>
      <c r="I38" s="299"/>
      <c r="K38" s="299"/>
      <c r="L38" s="299"/>
      <c r="M38" s="299"/>
      <c r="N38" s="299"/>
      <c r="O38" s="299"/>
      <c r="P38" s="299"/>
      <c r="Q38" s="299"/>
      <c r="R38" s="299"/>
      <c r="S38" s="299"/>
      <c r="T38" s="299"/>
      <c r="U38" s="299"/>
      <c r="V38" s="299"/>
      <c r="W38" s="299"/>
      <c r="X38" s="299"/>
      <c r="Y38" s="299"/>
      <c r="Z38" s="299"/>
      <c r="AA38" s="299"/>
      <c r="AB38" s="299"/>
      <c r="AU38" s="299"/>
      <c r="AV38" s="299"/>
      <c r="AW38" s="299"/>
      <c r="AX38" s="299"/>
    </row>
    <row r="39" spans="1:50" s="103" customFormat="1" ht="11.25"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U39" s="171"/>
      <c r="AV39" s="171"/>
      <c r="AW39" s="171"/>
      <c r="AX39" s="171"/>
    </row>
  </sheetData>
  <mergeCells count="30">
    <mergeCell ref="AU10:AV10"/>
    <mergeCell ref="A35:AP35"/>
    <mergeCell ref="L10:M10"/>
    <mergeCell ref="AK10:AL10"/>
    <mergeCell ref="J10:K10"/>
    <mergeCell ref="N10:O10"/>
    <mergeCell ref="AM10:AN10"/>
    <mergeCell ref="AO10:AP10"/>
    <mergeCell ref="A4:A10"/>
    <mergeCell ref="H10:I10"/>
    <mergeCell ref="AC10:AD10"/>
    <mergeCell ref="P10:Q10"/>
    <mergeCell ref="Z10:AA10"/>
    <mergeCell ref="B7:AA7"/>
    <mergeCell ref="A1:BB1"/>
    <mergeCell ref="B4:BB4"/>
    <mergeCell ref="X10:Y10"/>
    <mergeCell ref="AI10:AJ10"/>
    <mergeCell ref="R10:S10"/>
    <mergeCell ref="AS10:AT10"/>
    <mergeCell ref="AE10:AF10"/>
    <mergeCell ref="AG10:AH10"/>
    <mergeCell ref="B10:C10"/>
    <mergeCell ref="D10:E10"/>
    <mergeCell ref="F10:G10"/>
    <mergeCell ref="AQ10:AR10"/>
    <mergeCell ref="AC7:AX7"/>
    <mergeCell ref="AY10:AZ10"/>
    <mergeCell ref="BA10:BB10"/>
    <mergeCell ref="AW10:AX10"/>
  </mergeCells>
  <phoneticPr fontId="8" type="noConversion"/>
  <printOptions horizontalCentered="1"/>
  <pageMargins left="0.78740157480314965" right="0.78740157480314965" top="0.78740157480314965" bottom="0.78740157480314965" header="0.39370078740157483" footer="0.39370078740157483"/>
  <pageSetup scale="5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BB62"/>
  <sheetViews>
    <sheetView showGridLines="0" zoomScaleNormal="100" workbookViewId="0">
      <pane xSplit="1" ySplit="11" topLeftCell="B12" activePane="bottomRight" state="frozen"/>
      <selection activeCell="B13" sqref="B13"/>
      <selection pane="topRight" activeCell="B13" sqref="B13"/>
      <selection pane="bottomLeft" activeCell="B13" sqref="B13"/>
      <selection pane="bottomRight" sqref="A1:BB1"/>
    </sheetView>
  </sheetViews>
  <sheetFormatPr defaultColWidth="11.42578125" defaultRowHeight="12.75"/>
  <cols>
    <col min="1" max="1" width="35.7109375" customWidth="1"/>
    <col min="2" max="2" width="8.7109375" customWidth="1"/>
    <col min="3" max="3" width="2.7109375" customWidth="1"/>
    <col min="4" max="4" width="8.7109375" customWidth="1"/>
    <col min="5" max="5" width="2.7109375" customWidth="1"/>
    <col min="6" max="6" width="8.7109375" customWidth="1"/>
    <col min="7" max="7" width="2.7109375" customWidth="1"/>
    <col min="8" max="8" width="8.7109375" customWidth="1"/>
    <col min="9" max="9" width="2.7109375" customWidth="1"/>
    <col min="10" max="10" width="8.7109375" customWidth="1"/>
    <col min="11" max="11" width="2.7109375" style="183" customWidth="1"/>
    <col min="12" max="12" width="8.7109375" style="183" customWidth="1"/>
    <col min="13" max="13" width="2.7109375" style="183" customWidth="1"/>
    <col min="14" max="14" width="8.7109375" style="183" customWidth="1"/>
    <col min="15" max="15" width="2.7109375" style="183" customWidth="1"/>
    <col min="16" max="16" width="8.7109375" style="183" customWidth="1"/>
    <col min="17" max="17" width="2.7109375" style="183" customWidth="1"/>
    <col min="18" max="18" width="8.7109375" style="183" customWidth="1"/>
    <col min="19" max="19" width="2.7109375" style="183" customWidth="1"/>
    <col min="20" max="20" width="8.7109375" style="183" customWidth="1"/>
    <col min="21" max="21" width="2.7109375" style="183" customWidth="1"/>
    <col min="22" max="22" width="8.7109375" style="183" customWidth="1"/>
    <col min="23" max="23" width="2.7109375" style="183" customWidth="1"/>
    <col min="24" max="24" width="8.7109375" style="183" customWidth="1"/>
    <col min="25" max="25" width="2.7109375" style="183" customWidth="1"/>
    <col min="26" max="26" width="8.7109375" style="183" customWidth="1"/>
    <col min="27" max="27" width="2.7109375" style="183" customWidth="1"/>
    <col min="28" max="28" width="1.7109375" style="183" customWidth="1"/>
    <col min="29" max="29" width="8.7109375" customWidth="1"/>
    <col min="30" max="30" width="2.7109375" customWidth="1"/>
    <col min="31" max="31" width="8.7109375" customWidth="1"/>
    <col min="32" max="32" width="2.7109375" customWidth="1"/>
    <col min="33" max="33" width="8.7109375" customWidth="1"/>
    <col min="34" max="34" width="2.7109375" customWidth="1"/>
    <col min="35" max="35" width="8.7109375" customWidth="1"/>
    <col min="36" max="36" width="2.7109375" customWidth="1"/>
    <col min="37" max="37" width="8.7109375" customWidth="1"/>
    <col min="38" max="38" width="2.7109375" customWidth="1"/>
    <col min="39" max="39" width="8.7109375" customWidth="1"/>
    <col min="40" max="40" width="2.7109375" customWidth="1"/>
    <col min="41" max="41" width="8.7109375" customWidth="1"/>
    <col min="42" max="42" width="2.7109375" customWidth="1"/>
    <col min="43" max="43" width="8.7109375" customWidth="1"/>
    <col min="44" max="44" width="2.7109375" customWidth="1"/>
    <col min="45" max="45" width="8.7109375" customWidth="1"/>
    <col min="46" max="46" width="2.7109375" customWidth="1"/>
    <col min="47" max="47" width="8.7109375" style="183" customWidth="1"/>
    <col min="48" max="48" width="2.7109375" style="183" customWidth="1"/>
    <col min="49" max="49" width="8.7109375" style="183" customWidth="1"/>
    <col min="50" max="50" width="2.7109375" style="183" customWidth="1"/>
    <col min="51" max="51" width="8.7109375" customWidth="1"/>
    <col min="52" max="52" width="2.7109375" customWidth="1"/>
    <col min="53" max="53" width="8.7109375" customWidth="1"/>
    <col min="54" max="54" width="2.7109375" customWidth="1"/>
  </cols>
  <sheetData>
    <row r="1" spans="1:54" ht="25.5" customHeight="1">
      <c r="A1" s="505" t="s">
        <v>188</v>
      </c>
      <c r="B1" s="505"/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  <c r="T1" s="505"/>
      <c r="U1" s="505"/>
      <c r="V1" s="505"/>
      <c r="W1" s="505"/>
      <c r="X1" s="505"/>
      <c r="Y1" s="505"/>
      <c r="Z1" s="505"/>
      <c r="AA1" s="505"/>
      <c r="AB1" s="505"/>
      <c r="AC1" s="505"/>
      <c r="AD1" s="505"/>
      <c r="AE1" s="505"/>
      <c r="AF1" s="505"/>
      <c r="AG1" s="505"/>
      <c r="AH1" s="505"/>
      <c r="AI1" s="505"/>
      <c r="AJ1" s="505"/>
      <c r="AK1" s="505"/>
      <c r="AL1" s="505"/>
      <c r="AM1" s="505"/>
      <c r="AN1" s="505"/>
      <c r="AO1" s="505"/>
      <c r="AP1" s="505"/>
      <c r="AQ1" s="505"/>
      <c r="AR1" s="505"/>
      <c r="AS1" s="505"/>
      <c r="AT1" s="505"/>
      <c r="AU1" s="505"/>
      <c r="AV1" s="505"/>
      <c r="AW1" s="505"/>
      <c r="AX1" s="505"/>
      <c r="AY1" s="505"/>
      <c r="AZ1" s="505"/>
      <c r="BA1" s="505"/>
      <c r="BB1" s="505"/>
    </row>
    <row r="2" spans="1:54" s="4" customFormat="1" ht="6.6" customHeight="1" thickBot="1">
      <c r="A2" s="107"/>
      <c r="B2" s="107"/>
      <c r="C2" s="107"/>
      <c r="D2" s="107"/>
      <c r="E2" s="107"/>
      <c r="F2" s="108"/>
      <c r="G2" s="108"/>
      <c r="H2" s="108"/>
      <c r="I2" s="108"/>
      <c r="J2" s="108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07"/>
      <c r="AD2" s="107"/>
      <c r="AE2" s="107"/>
      <c r="AF2" s="107"/>
      <c r="AG2" s="108"/>
      <c r="AH2" s="108"/>
      <c r="AI2" s="3"/>
      <c r="AJ2" s="3"/>
      <c r="AK2" s="3"/>
      <c r="AL2" s="3"/>
      <c r="AM2" s="3"/>
      <c r="AN2" s="3"/>
      <c r="AO2" s="3"/>
      <c r="AQ2" s="3"/>
      <c r="AS2" s="3"/>
      <c r="AU2" s="173"/>
      <c r="AV2" s="173"/>
      <c r="AW2" s="173"/>
      <c r="AX2" s="173"/>
    </row>
    <row r="3" spans="1:54" s="4" customFormat="1" ht="6.6" customHeight="1">
      <c r="A3" s="343"/>
      <c r="B3" s="343"/>
      <c r="C3" s="343"/>
      <c r="D3" s="343"/>
      <c r="E3" s="343"/>
      <c r="F3" s="345"/>
      <c r="G3" s="345"/>
      <c r="H3" s="345"/>
      <c r="I3" s="345"/>
      <c r="J3" s="345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4"/>
      <c r="X3" s="344"/>
      <c r="Y3" s="344"/>
      <c r="Z3" s="344"/>
      <c r="AA3" s="344"/>
      <c r="AB3" s="344"/>
      <c r="AC3" s="343"/>
      <c r="AD3" s="343"/>
      <c r="AE3" s="343"/>
      <c r="AF3" s="343"/>
      <c r="AG3" s="345"/>
      <c r="AH3" s="345"/>
      <c r="AI3" s="346"/>
      <c r="AJ3" s="346"/>
      <c r="AK3" s="346"/>
      <c r="AL3" s="346"/>
      <c r="AM3" s="346"/>
      <c r="AN3" s="346"/>
      <c r="AO3" s="346"/>
      <c r="AP3" s="346"/>
      <c r="AQ3" s="346"/>
      <c r="AR3" s="346"/>
      <c r="AS3" s="346"/>
      <c r="AT3" s="346"/>
      <c r="AU3" s="344"/>
      <c r="AV3" s="344"/>
      <c r="AW3" s="344"/>
      <c r="AX3" s="344"/>
      <c r="AY3" s="344"/>
      <c r="AZ3" s="344"/>
      <c r="BA3" s="344"/>
      <c r="BB3" s="344"/>
    </row>
    <row r="4" spans="1:54" s="4" customFormat="1" ht="12">
      <c r="A4" s="508" t="s">
        <v>68</v>
      </c>
      <c r="B4" s="506" t="s">
        <v>116</v>
      </c>
      <c r="C4" s="506"/>
      <c r="D4" s="506"/>
      <c r="E4" s="506"/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  <c r="U4" s="506"/>
      <c r="V4" s="506"/>
      <c r="W4" s="506"/>
      <c r="X4" s="506"/>
      <c r="Y4" s="506"/>
      <c r="Z4" s="506"/>
      <c r="AA4" s="506"/>
      <c r="AB4" s="506"/>
      <c r="AC4" s="506"/>
      <c r="AD4" s="506"/>
      <c r="AE4" s="506"/>
      <c r="AF4" s="506"/>
      <c r="AG4" s="506"/>
      <c r="AH4" s="506"/>
      <c r="AI4" s="506"/>
      <c r="AJ4" s="506"/>
      <c r="AK4" s="506"/>
      <c r="AL4" s="506"/>
      <c r="AM4" s="506"/>
      <c r="AN4" s="506"/>
      <c r="AO4" s="506"/>
      <c r="AP4" s="506"/>
      <c r="AQ4" s="506"/>
      <c r="AR4" s="506"/>
      <c r="AS4" s="506"/>
      <c r="AT4" s="506"/>
      <c r="AU4" s="506"/>
      <c r="AV4" s="506"/>
      <c r="AW4" s="506"/>
      <c r="AX4" s="506"/>
      <c r="AY4" s="506"/>
      <c r="AZ4" s="506"/>
      <c r="BA4" s="506"/>
      <c r="BB4" s="506"/>
    </row>
    <row r="5" spans="1:54" s="4" customFormat="1" ht="6.6" customHeight="1">
      <c r="A5" s="508"/>
      <c r="B5" s="347"/>
      <c r="C5" s="347"/>
      <c r="D5" s="347"/>
      <c r="E5" s="347"/>
      <c r="F5" s="347"/>
      <c r="G5" s="347"/>
      <c r="H5" s="347"/>
      <c r="I5" s="347"/>
      <c r="J5" s="347"/>
      <c r="K5" s="350"/>
      <c r="L5" s="350"/>
      <c r="M5" s="350"/>
      <c r="N5" s="350"/>
      <c r="O5" s="350"/>
      <c r="P5" s="350"/>
      <c r="Q5" s="350"/>
      <c r="R5" s="350"/>
      <c r="S5" s="350"/>
      <c r="T5" s="350"/>
      <c r="U5" s="350"/>
      <c r="V5" s="350"/>
      <c r="W5" s="350"/>
      <c r="X5" s="350"/>
      <c r="Y5" s="350"/>
      <c r="Z5" s="350"/>
      <c r="AA5" s="350"/>
      <c r="AB5" s="350"/>
      <c r="AC5" s="347"/>
      <c r="AD5" s="347"/>
      <c r="AE5" s="347"/>
      <c r="AF5" s="347"/>
      <c r="AG5" s="347"/>
      <c r="AH5" s="347"/>
      <c r="AI5" s="351"/>
      <c r="AJ5" s="351"/>
      <c r="AK5" s="351"/>
      <c r="AL5" s="351"/>
      <c r="AM5" s="351"/>
      <c r="AN5" s="351"/>
      <c r="AO5" s="351"/>
      <c r="AP5" s="352"/>
      <c r="AQ5" s="351"/>
      <c r="AR5" s="352"/>
      <c r="AS5" s="351"/>
      <c r="AT5" s="352"/>
      <c r="AU5" s="350"/>
      <c r="AV5" s="350"/>
      <c r="AW5" s="350"/>
      <c r="AX5" s="350"/>
      <c r="AY5" s="455"/>
      <c r="AZ5" s="455"/>
      <c r="BA5" s="455"/>
      <c r="BB5" s="455"/>
    </row>
    <row r="6" spans="1:54" s="4" customFormat="1" ht="6.6" customHeight="1">
      <c r="A6" s="508"/>
      <c r="B6" s="353"/>
      <c r="C6" s="353"/>
      <c r="D6" s="353"/>
      <c r="E6" s="353"/>
      <c r="F6" s="353"/>
      <c r="G6" s="353"/>
      <c r="H6" s="353"/>
      <c r="I6" s="353"/>
      <c r="J6" s="353"/>
      <c r="K6" s="356"/>
      <c r="L6" s="356"/>
      <c r="M6" s="356"/>
      <c r="N6" s="356"/>
      <c r="O6" s="356"/>
      <c r="P6" s="356"/>
      <c r="Q6" s="356"/>
      <c r="R6" s="356"/>
      <c r="S6" s="356"/>
      <c r="T6" s="356"/>
      <c r="U6" s="356"/>
      <c r="V6" s="356"/>
      <c r="W6" s="356"/>
      <c r="X6" s="356"/>
      <c r="Y6" s="356"/>
      <c r="Z6" s="356"/>
      <c r="AA6" s="356"/>
      <c r="AB6" s="356"/>
      <c r="AC6" s="353"/>
      <c r="AD6" s="353"/>
      <c r="AE6" s="353"/>
      <c r="AF6" s="353"/>
      <c r="AG6" s="353"/>
      <c r="AH6" s="353"/>
      <c r="AI6" s="357"/>
      <c r="AJ6" s="357"/>
      <c r="AK6" s="357"/>
      <c r="AL6" s="357"/>
      <c r="AM6" s="357"/>
      <c r="AN6" s="357"/>
      <c r="AO6" s="357"/>
      <c r="AP6" s="358"/>
      <c r="AQ6" s="357"/>
      <c r="AR6" s="358"/>
      <c r="AS6" s="357"/>
      <c r="AT6" s="358"/>
      <c r="AU6" s="356"/>
      <c r="AV6" s="356"/>
      <c r="AW6" s="356"/>
      <c r="AX6" s="356"/>
      <c r="AY6" s="453"/>
      <c r="AZ6" s="453"/>
      <c r="BA6" s="453"/>
      <c r="BB6" s="453"/>
    </row>
    <row r="7" spans="1:54" s="4" customFormat="1" ht="12" customHeight="1">
      <c r="A7" s="508"/>
      <c r="B7" s="501" t="s">
        <v>105</v>
      </c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  <c r="AB7" s="451"/>
      <c r="AC7" s="501" t="s">
        <v>106</v>
      </c>
      <c r="AD7" s="501"/>
      <c r="AE7" s="501"/>
      <c r="AF7" s="501"/>
      <c r="AG7" s="501"/>
      <c r="AH7" s="501"/>
      <c r="AI7" s="501"/>
      <c r="AJ7" s="501"/>
      <c r="AK7" s="501"/>
      <c r="AL7" s="501"/>
      <c r="AM7" s="501"/>
      <c r="AN7" s="501"/>
      <c r="AO7" s="501"/>
      <c r="AP7" s="501"/>
      <c r="AQ7" s="501"/>
      <c r="AR7" s="501"/>
      <c r="AS7" s="501"/>
      <c r="AT7" s="501"/>
      <c r="AU7" s="501"/>
      <c r="AV7" s="501"/>
      <c r="AW7" s="501"/>
      <c r="AX7" s="501"/>
      <c r="AY7" s="501"/>
      <c r="AZ7" s="501"/>
      <c r="BA7" s="501"/>
      <c r="BB7" s="501"/>
    </row>
    <row r="8" spans="1:54" s="4" customFormat="1" ht="6.6" customHeight="1">
      <c r="A8" s="508"/>
      <c r="B8" s="352"/>
      <c r="C8" s="359"/>
      <c r="D8" s="352"/>
      <c r="E8" s="360"/>
      <c r="F8" s="361"/>
      <c r="G8" s="360"/>
      <c r="H8" s="351"/>
      <c r="I8" s="360"/>
      <c r="J8" s="351"/>
      <c r="K8" s="360"/>
      <c r="L8" s="362"/>
      <c r="M8" s="362"/>
      <c r="N8" s="362"/>
      <c r="O8" s="362"/>
      <c r="P8" s="362"/>
      <c r="Q8" s="362"/>
      <c r="R8" s="362"/>
      <c r="S8" s="362"/>
      <c r="T8" s="360"/>
      <c r="U8" s="360"/>
      <c r="V8" s="360"/>
      <c r="W8" s="360"/>
      <c r="X8" s="360"/>
      <c r="Y8" s="360"/>
      <c r="Z8" s="360"/>
      <c r="AA8" s="360"/>
      <c r="AB8" s="362"/>
      <c r="AC8" s="352"/>
      <c r="AD8" s="352"/>
      <c r="AE8" s="352"/>
      <c r="AF8" s="352"/>
      <c r="AG8" s="352"/>
      <c r="AH8" s="352"/>
      <c r="AI8" s="352"/>
      <c r="AJ8" s="352"/>
      <c r="AK8" s="352"/>
      <c r="AL8" s="352"/>
      <c r="AM8" s="352"/>
      <c r="AN8" s="352"/>
      <c r="AO8" s="352"/>
      <c r="AP8" s="352"/>
      <c r="AQ8" s="352"/>
      <c r="AR8" s="352"/>
      <c r="AS8" s="352"/>
      <c r="AT8" s="352"/>
      <c r="AU8" s="360"/>
      <c r="AV8" s="360"/>
      <c r="AW8" s="360"/>
      <c r="AX8" s="360"/>
      <c r="AY8" s="455"/>
      <c r="AZ8" s="455"/>
      <c r="BA8" s="455"/>
      <c r="BB8" s="455"/>
    </row>
    <row r="9" spans="1:54" s="4" customFormat="1" ht="6.6" customHeight="1">
      <c r="A9" s="508"/>
      <c r="B9" s="363"/>
      <c r="C9" s="364"/>
      <c r="D9" s="363"/>
      <c r="E9" s="362"/>
      <c r="F9" s="365"/>
      <c r="G9" s="362"/>
      <c r="H9" s="363"/>
      <c r="I9" s="362"/>
      <c r="J9" s="363"/>
      <c r="K9" s="366"/>
      <c r="L9" s="367"/>
      <c r="M9" s="368"/>
      <c r="N9" s="368"/>
      <c r="O9" s="368"/>
      <c r="P9" s="368"/>
      <c r="Q9" s="368"/>
      <c r="R9" s="368"/>
      <c r="S9" s="368"/>
      <c r="T9" s="366"/>
      <c r="U9" s="366"/>
      <c r="V9" s="366"/>
      <c r="W9" s="366"/>
      <c r="X9" s="366"/>
      <c r="Y9" s="366"/>
      <c r="Z9" s="366"/>
      <c r="AA9" s="366"/>
      <c r="AB9" s="366"/>
      <c r="AC9" s="363"/>
      <c r="AD9" s="363"/>
      <c r="AE9" s="363"/>
      <c r="AF9" s="363"/>
      <c r="AG9" s="363"/>
      <c r="AH9" s="363"/>
      <c r="AI9" s="363"/>
      <c r="AJ9" s="363"/>
      <c r="AK9" s="363"/>
      <c r="AL9" s="363"/>
      <c r="AM9" s="363"/>
      <c r="AN9" s="363"/>
      <c r="AO9" s="363"/>
      <c r="AP9" s="358"/>
      <c r="AQ9" s="363"/>
      <c r="AR9" s="358"/>
      <c r="AS9" s="363"/>
      <c r="AT9" s="358"/>
      <c r="AU9" s="366"/>
      <c r="AV9" s="366"/>
      <c r="AW9" s="366"/>
      <c r="AX9" s="366"/>
      <c r="AY9" s="366"/>
      <c r="AZ9" s="366"/>
      <c r="BA9" s="366"/>
      <c r="BB9" s="366"/>
    </row>
    <row r="10" spans="1:54" s="4" customFormat="1" ht="12">
      <c r="A10" s="508"/>
      <c r="B10" s="503">
        <v>2004</v>
      </c>
      <c r="C10" s="503"/>
      <c r="D10" s="503">
        <v>2005</v>
      </c>
      <c r="E10" s="503"/>
      <c r="F10" s="503">
        <v>2006</v>
      </c>
      <c r="G10" s="503"/>
      <c r="H10" s="503">
        <v>2007</v>
      </c>
      <c r="I10" s="503"/>
      <c r="J10" s="503">
        <v>2008</v>
      </c>
      <c r="K10" s="503"/>
      <c r="L10" s="503">
        <v>2009</v>
      </c>
      <c r="M10" s="503"/>
      <c r="N10" s="503">
        <v>2010</v>
      </c>
      <c r="O10" s="503"/>
      <c r="P10" s="503">
        <v>2011</v>
      </c>
      <c r="Q10" s="503"/>
      <c r="R10" s="503">
        <v>2012</v>
      </c>
      <c r="S10" s="503"/>
      <c r="T10" s="438">
        <v>2013</v>
      </c>
      <c r="U10" s="438"/>
      <c r="V10" s="503">
        <v>2014</v>
      </c>
      <c r="W10" s="503"/>
      <c r="X10" s="503">
        <v>2015</v>
      </c>
      <c r="Y10" s="503"/>
      <c r="Z10" s="503">
        <v>2016</v>
      </c>
      <c r="AA10" s="503"/>
      <c r="AB10" s="450"/>
      <c r="AC10" s="503">
        <v>2004</v>
      </c>
      <c r="AD10" s="503"/>
      <c r="AE10" s="503">
        <v>2005</v>
      </c>
      <c r="AF10" s="503"/>
      <c r="AG10" s="503">
        <v>2006</v>
      </c>
      <c r="AH10" s="503"/>
      <c r="AI10" s="503">
        <v>2007</v>
      </c>
      <c r="AJ10" s="503"/>
      <c r="AK10" s="503">
        <v>2008</v>
      </c>
      <c r="AL10" s="503"/>
      <c r="AM10" s="503">
        <v>2009</v>
      </c>
      <c r="AN10" s="503"/>
      <c r="AO10" s="503">
        <v>2010</v>
      </c>
      <c r="AP10" s="503"/>
      <c r="AQ10" s="503">
        <v>2011</v>
      </c>
      <c r="AR10" s="503"/>
      <c r="AS10" s="503">
        <v>2012</v>
      </c>
      <c r="AT10" s="503"/>
      <c r="AU10" s="438">
        <v>2013</v>
      </c>
      <c r="AV10" s="438"/>
      <c r="AW10" s="503">
        <v>2014</v>
      </c>
      <c r="AX10" s="503"/>
      <c r="AY10" s="503">
        <v>2015</v>
      </c>
      <c r="AZ10" s="503"/>
      <c r="BA10" s="503">
        <v>2016</v>
      </c>
      <c r="BB10" s="503"/>
    </row>
    <row r="11" spans="1:54" s="4" customFormat="1" ht="6.6" customHeight="1">
      <c r="A11" s="370"/>
      <c r="B11" s="371"/>
      <c r="C11" s="371"/>
      <c r="D11" s="371"/>
      <c r="E11" s="371"/>
      <c r="F11" s="371"/>
      <c r="G11" s="371"/>
      <c r="H11" s="371"/>
      <c r="I11" s="371"/>
      <c r="J11" s="37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1"/>
      <c r="AC11" s="371"/>
      <c r="AD11" s="371"/>
      <c r="AE11" s="371"/>
      <c r="AF11" s="371"/>
      <c r="AG11" s="371"/>
      <c r="AH11" s="371"/>
      <c r="AI11" s="371"/>
      <c r="AJ11" s="371"/>
      <c r="AK11" s="371"/>
      <c r="AL11" s="371"/>
      <c r="AM11" s="371"/>
      <c r="AN11" s="371"/>
      <c r="AO11" s="371"/>
      <c r="AP11" s="352"/>
      <c r="AQ11" s="371"/>
      <c r="AR11" s="352"/>
      <c r="AS11" s="371"/>
      <c r="AT11" s="352"/>
      <c r="AU11" s="361"/>
      <c r="AV11" s="361"/>
      <c r="AW11" s="361"/>
      <c r="AX11" s="361"/>
      <c r="AY11" s="361"/>
      <c r="AZ11" s="361"/>
      <c r="BA11" s="361"/>
      <c r="BB11" s="361"/>
    </row>
    <row r="12" spans="1:54" s="22" customFormat="1" ht="6.6" customHeight="1">
      <c r="A12" s="112"/>
      <c r="B12" s="113"/>
      <c r="C12" s="113"/>
      <c r="D12" s="113"/>
      <c r="E12" s="113"/>
      <c r="F12" s="113"/>
      <c r="G12" s="113"/>
      <c r="H12" s="113"/>
      <c r="I12" s="113"/>
      <c r="J12" s="113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13"/>
      <c r="AD12" s="113"/>
      <c r="AE12" s="113"/>
      <c r="AF12" s="113"/>
      <c r="AG12" s="113"/>
      <c r="AH12" s="113"/>
      <c r="AI12" s="28"/>
      <c r="AJ12" s="28"/>
      <c r="AK12" s="28"/>
      <c r="AL12" s="28"/>
      <c r="AM12" s="28"/>
      <c r="AN12" s="28"/>
      <c r="AO12" s="28"/>
      <c r="AQ12" s="28"/>
      <c r="AS12" s="28"/>
      <c r="AU12" s="140"/>
      <c r="AV12" s="140"/>
      <c r="AW12" s="140"/>
      <c r="AX12" s="140"/>
    </row>
    <row r="13" spans="1:54" s="38" customFormat="1" ht="12">
      <c r="A13" s="379" t="s">
        <v>107</v>
      </c>
      <c r="B13" s="413">
        <v>244535</v>
      </c>
      <c r="C13" s="420"/>
      <c r="D13" s="413">
        <v>169291</v>
      </c>
      <c r="E13" s="429"/>
      <c r="F13" s="413">
        <v>164835.33178126698</v>
      </c>
      <c r="G13" s="389"/>
      <c r="H13" s="413">
        <v>201652.35429278822</v>
      </c>
      <c r="I13" s="429"/>
      <c r="J13" s="413">
        <v>289977.87092660344</v>
      </c>
      <c r="K13" s="389"/>
      <c r="L13" s="413">
        <v>356317.41949626047</v>
      </c>
      <c r="M13" s="389"/>
      <c r="N13" s="413">
        <v>311064.17138931016</v>
      </c>
      <c r="O13" s="389"/>
      <c r="P13" s="413">
        <v>412911.86012383952</v>
      </c>
      <c r="Q13" s="389"/>
      <c r="R13" s="413">
        <v>397214</v>
      </c>
      <c r="S13" s="389"/>
      <c r="T13" s="413">
        <f>T15</f>
        <v>504744.76167452545</v>
      </c>
      <c r="U13" s="413"/>
      <c r="V13" s="413">
        <f t="shared" ref="V13:Z13" si="0">V15</f>
        <v>601812.32797709212</v>
      </c>
      <c r="W13" s="413"/>
      <c r="X13" s="413">
        <f t="shared" si="0"/>
        <v>583673.37699999998</v>
      </c>
      <c r="Y13" s="413"/>
      <c r="Z13" s="413">
        <f t="shared" si="0"/>
        <v>525327.69115500001</v>
      </c>
      <c r="AA13" s="389"/>
      <c r="AB13" s="389"/>
      <c r="AC13" s="376"/>
      <c r="AD13" s="376"/>
      <c r="AE13" s="376"/>
      <c r="AF13" s="377"/>
      <c r="AG13" s="377"/>
      <c r="AH13" s="377"/>
      <c r="AI13" s="377"/>
      <c r="AJ13" s="377"/>
      <c r="AK13" s="377"/>
      <c r="AL13" s="377"/>
      <c r="AM13" s="377"/>
      <c r="AN13" s="377"/>
      <c r="AO13" s="377"/>
      <c r="AP13" s="378"/>
      <c r="AQ13" s="377"/>
      <c r="AR13" s="378"/>
      <c r="AS13" s="377"/>
      <c r="AT13" s="378"/>
      <c r="AU13" s="389"/>
      <c r="AV13" s="389"/>
      <c r="AW13" s="389"/>
      <c r="AX13" s="389"/>
      <c r="AY13" s="383"/>
      <c r="AZ13" s="383"/>
      <c r="BA13" s="383"/>
      <c r="BB13" s="383"/>
    </row>
    <row r="14" spans="1:54" s="4" customFormat="1" ht="6.6" customHeight="1">
      <c r="B14" s="207"/>
      <c r="C14" s="96"/>
      <c r="D14" s="207"/>
      <c r="E14" s="96"/>
      <c r="F14" s="127"/>
      <c r="G14" s="174"/>
      <c r="H14" s="202"/>
      <c r="I14" s="127"/>
      <c r="J14" s="211"/>
      <c r="K14" s="174"/>
      <c r="L14" s="211"/>
      <c r="M14" s="174"/>
      <c r="N14" s="211"/>
      <c r="O14" s="174"/>
      <c r="P14" s="211"/>
      <c r="Q14" s="174"/>
      <c r="R14" s="211"/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62"/>
      <c r="AD14" s="62"/>
      <c r="AE14" s="62"/>
      <c r="AF14" s="62"/>
      <c r="AG14" s="16"/>
      <c r="AH14" s="16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174"/>
      <c r="AV14" s="174"/>
      <c r="AW14" s="174"/>
      <c r="AX14" s="174"/>
    </row>
    <row r="15" spans="1:54" s="38" customFormat="1" ht="24">
      <c r="A15" s="46" t="s">
        <v>77</v>
      </c>
      <c r="B15" s="201">
        <v>244535</v>
      </c>
      <c r="C15" s="186"/>
      <c r="D15" s="201">
        <v>169291</v>
      </c>
      <c r="E15" s="186"/>
      <c r="F15" s="201">
        <v>164835.33178126698</v>
      </c>
      <c r="G15" s="67"/>
      <c r="H15" s="201">
        <v>201652.35429278822</v>
      </c>
      <c r="I15" s="67"/>
      <c r="J15" s="201">
        <v>289977.87092660344</v>
      </c>
      <c r="K15" s="67"/>
      <c r="L15" s="201">
        <v>356317.41949626047</v>
      </c>
      <c r="M15" s="67"/>
      <c r="N15" s="201">
        <v>311064.17138931016</v>
      </c>
      <c r="O15" s="67"/>
      <c r="P15" s="201">
        <v>412911.86012383952</v>
      </c>
      <c r="Q15" s="67"/>
      <c r="R15" s="201">
        <v>397214</v>
      </c>
      <c r="S15" s="67"/>
      <c r="T15" s="201">
        <f>T16+T21</f>
        <v>504744.76167452545</v>
      </c>
      <c r="U15" s="201"/>
      <c r="V15" s="201">
        <f t="shared" ref="V15:Z15" si="1">V16+V21</f>
        <v>601812.32797709212</v>
      </c>
      <c r="W15" s="201"/>
      <c r="X15" s="201">
        <f t="shared" si="1"/>
        <v>583673.37699999998</v>
      </c>
      <c r="Y15" s="201"/>
      <c r="Z15" s="201">
        <f t="shared" si="1"/>
        <v>525327.69115500001</v>
      </c>
      <c r="AA15" s="67"/>
      <c r="AB15" s="67"/>
      <c r="AC15" s="214">
        <v>100</v>
      </c>
      <c r="AD15" s="214"/>
      <c r="AE15" s="214">
        <v>100</v>
      </c>
      <c r="AF15" s="214"/>
      <c r="AG15" s="214">
        <v>100</v>
      </c>
      <c r="AH15" s="214"/>
      <c r="AI15" s="214">
        <v>100</v>
      </c>
      <c r="AJ15" s="214"/>
      <c r="AK15" s="214">
        <v>100.00000000000003</v>
      </c>
      <c r="AL15" s="214"/>
      <c r="AM15" s="214">
        <v>100</v>
      </c>
      <c r="AN15" s="214"/>
      <c r="AO15" s="214">
        <v>100</v>
      </c>
      <c r="AP15" s="36"/>
      <c r="AQ15" s="214">
        <v>100</v>
      </c>
      <c r="AR15" s="36"/>
      <c r="AS15" s="226">
        <v>100</v>
      </c>
      <c r="AT15" s="226"/>
      <c r="AU15" s="226">
        <f>AU16+AU21</f>
        <v>100.00000000000001</v>
      </c>
      <c r="AV15" s="226"/>
      <c r="AW15" s="226">
        <f>AW16+AW21</f>
        <v>100</v>
      </c>
      <c r="AX15" s="226"/>
      <c r="AY15" s="226">
        <f t="shared" ref="AY15" si="2">AY16+AY21</f>
        <v>100.00000000000001</v>
      </c>
      <c r="AZ15" s="226"/>
      <c r="BA15" s="226">
        <f>BA16+BA21</f>
        <v>100</v>
      </c>
    </row>
    <row r="16" spans="1:54" s="4" customFormat="1" ht="12">
      <c r="A16" s="114" t="s">
        <v>66</v>
      </c>
      <c r="B16" s="246">
        <v>234047</v>
      </c>
      <c r="C16" s="125"/>
      <c r="D16" s="246">
        <v>145544</v>
      </c>
      <c r="E16" s="125"/>
      <c r="F16" s="246">
        <v>130407.72027435309</v>
      </c>
      <c r="G16" s="140"/>
      <c r="H16" s="246">
        <v>175688.61054018993</v>
      </c>
      <c r="I16" s="80"/>
      <c r="J16" s="246">
        <v>254944.44190580543</v>
      </c>
      <c r="K16" s="140"/>
      <c r="L16" s="246">
        <v>308990.08065304009</v>
      </c>
      <c r="M16" s="140"/>
      <c r="N16" s="246">
        <v>272544.67313252669</v>
      </c>
      <c r="O16" s="140"/>
      <c r="P16" s="246">
        <v>352605.93454976456</v>
      </c>
      <c r="Q16" s="140"/>
      <c r="R16" s="246">
        <v>370598</v>
      </c>
      <c r="S16" s="140"/>
      <c r="T16" s="246">
        <f>SUM(T17:T20)</f>
        <v>480268.38536559773</v>
      </c>
      <c r="U16" s="246"/>
      <c r="V16" s="246">
        <f>SUM(V17:V20)</f>
        <v>555154.78148644988</v>
      </c>
      <c r="W16" s="246"/>
      <c r="X16" s="246">
        <f>SUM(X17:X20)</f>
        <v>546379.87699999998</v>
      </c>
      <c r="Y16" s="246"/>
      <c r="Z16" s="246">
        <f>SUM(Z17:Z20)</f>
        <v>501514.09726499999</v>
      </c>
      <c r="AA16" s="140"/>
      <c r="AB16" s="140"/>
      <c r="AC16" s="217">
        <v>95.708849883392659</v>
      </c>
      <c r="AD16" s="217"/>
      <c r="AE16" s="217">
        <v>85.891418522303283</v>
      </c>
      <c r="AF16" s="217"/>
      <c r="AG16" s="217">
        <v>78.941057212195602</v>
      </c>
      <c r="AH16" s="216"/>
      <c r="AI16" s="217">
        <v>87.074747967511172</v>
      </c>
      <c r="AJ16" s="220"/>
      <c r="AK16" s="217">
        <v>87.872760919382685</v>
      </c>
      <c r="AL16" s="217"/>
      <c r="AM16" s="217">
        <v>86.717646611235338</v>
      </c>
      <c r="AN16" s="217"/>
      <c r="AO16" s="217">
        <v>87.350023920121288</v>
      </c>
      <c r="AP16" s="13"/>
      <c r="AQ16" s="217">
        <v>85.312400849046028</v>
      </c>
      <c r="AR16" s="13"/>
      <c r="AS16" s="220">
        <v>93.253539762444305</v>
      </c>
      <c r="AT16" s="13"/>
      <c r="AU16" s="220">
        <f>SUM(AU17:AU19)</f>
        <v>95.131947374989949</v>
      </c>
      <c r="AV16" s="220"/>
      <c r="AW16" s="220">
        <f>SUM(AW17:AW19)</f>
        <v>92.021687074461909</v>
      </c>
      <c r="AX16" s="220"/>
      <c r="AY16" s="220">
        <f t="shared" ref="AY16" si="3">SUM(AY17:AY19)</f>
        <v>93.434194719884815</v>
      </c>
      <c r="AZ16" s="220"/>
      <c r="BA16" s="220">
        <f>SUM(BA17:BA19)</f>
        <v>95.443071728960874</v>
      </c>
    </row>
    <row r="17" spans="1:54" s="4" customFormat="1" ht="12">
      <c r="A17" s="265" t="s">
        <v>44</v>
      </c>
      <c r="B17" s="200">
        <v>13256</v>
      </c>
      <c r="C17" s="125"/>
      <c r="D17" s="247">
        <v>54403</v>
      </c>
      <c r="E17" s="125"/>
      <c r="F17" s="247">
        <v>53381.849178284334</v>
      </c>
      <c r="G17" s="191"/>
      <c r="H17" s="200">
        <v>43654.375426183098</v>
      </c>
      <c r="I17" s="99"/>
      <c r="J17" s="246">
        <v>45459.395262661048</v>
      </c>
      <c r="K17" s="191"/>
      <c r="L17" s="246">
        <v>200.26797777760001</v>
      </c>
      <c r="M17" s="191" t="s">
        <v>71</v>
      </c>
      <c r="N17" s="246">
        <v>1118.00182</v>
      </c>
      <c r="O17" s="191" t="s">
        <v>71</v>
      </c>
      <c r="P17" s="246">
        <v>907.27963372306647</v>
      </c>
      <c r="Q17" s="191" t="s">
        <v>71</v>
      </c>
      <c r="R17" s="246">
        <v>2299</v>
      </c>
      <c r="S17" s="191" t="s">
        <v>71</v>
      </c>
      <c r="T17" s="246">
        <v>1713.6392566885615</v>
      </c>
      <c r="U17" s="191" t="s">
        <v>71</v>
      </c>
      <c r="V17" s="246">
        <v>950.02709099999993</v>
      </c>
      <c r="W17" s="191" t="s">
        <v>71</v>
      </c>
      <c r="X17" s="246">
        <v>4885.3869999999997</v>
      </c>
      <c r="Y17" s="191" t="s">
        <v>71</v>
      </c>
      <c r="Z17" s="246">
        <v>19854.522679999998</v>
      </c>
      <c r="AA17" s="191"/>
      <c r="AB17" s="191"/>
      <c r="AC17" s="217">
        <v>5.4236733357882247</v>
      </c>
      <c r="AD17" s="217"/>
      <c r="AE17" s="217">
        <v>32.321942061360772</v>
      </c>
      <c r="AF17" s="217"/>
      <c r="AG17" s="217">
        <v>32.653014790960256</v>
      </c>
      <c r="AH17" s="216"/>
      <c r="AI17" s="217">
        <v>21.731989426518545</v>
      </c>
      <c r="AJ17" s="220"/>
      <c r="AK17" s="217">
        <v>15.736311580670263</v>
      </c>
      <c r="AL17" s="217"/>
      <c r="AM17" s="217">
        <v>5.620493605413019E-2</v>
      </c>
      <c r="AN17" s="217"/>
      <c r="AO17" s="217">
        <v>0.36715681460804761</v>
      </c>
      <c r="AP17" s="62"/>
      <c r="AQ17" s="217">
        <v>0.22096932351333295</v>
      </c>
      <c r="AR17" s="62"/>
      <c r="AS17" s="220">
        <v>0.58273640239482105</v>
      </c>
      <c r="AT17" s="62"/>
      <c r="AU17" s="220">
        <f>T17/($T$15-$T$20)*100</f>
        <v>0.34082194098316326</v>
      </c>
      <c r="AV17" s="220"/>
      <c r="AW17" s="220">
        <f>V17/($V$15-$V$20)*100</f>
        <v>0.16245203594785768</v>
      </c>
      <c r="AX17" s="220"/>
      <c r="AY17" s="220">
        <f>X17/($X$15-$X$20)*100</f>
        <v>0.8601096641507544</v>
      </c>
      <c r="AZ17" s="220"/>
      <c r="BA17" s="220">
        <f>Z17/($Z$15-$Z$20)*100</f>
        <v>3.7993272299177336</v>
      </c>
    </row>
    <row r="18" spans="1:54" s="4" customFormat="1" ht="12">
      <c r="A18" s="265" t="s">
        <v>16</v>
      </c>
      <c r="B18" s="200">
        <v>202805</v>
      </c>
      <c r="C18" s="125"/>
      <c r="D18" s="247">
        <v>88596</v>
      </c>
      <c r="E18" s="125"/>
      <c r="F18" s="247">
        <v>16741.94476033152</v>
      </c>
      <c r="G18" s="191"/>
      <c r="H18" s="200">
        <v>6501.4572402909316</v>
      </c>
      <c r="I18" s="99"/>
      <c r="J18" s="246">
        <v>2554.6644472103021</v>
      </c>
      <c r="K18" s="191" t="s">
        <v>71</v>
      </c>
      <c r="L18" s="246">
        <v>1272.9710665960069</v>
      </c>
      <c r="M18" s="191" t="s">
        <v>71</v>
      </c>
      <c r="N18" s="246">
        <v>1858.0598498245611</v>
      </c>
      <c r="O18" s="191" t="s">
        <v>71</v>
      </c>
      <c r="P18" s="246">
        <v>2498.5481943916952</v>
      </c>
      <c r="Q18" s="191"/>
      <c r="R18" s="246">
        <v>2160</v>
      </c>
      <c r="S18" s="191"/>
      <c r="T18" s="246">
        <v>3521.1127286365308</v>
      </c>
      <c r="U18" s="191"/>
      <c r="V18" s="246">
        <v>13736.526712858513</v>
      </c>
      <c r="W18" s="191"/>
      <c r="X18" s="246">
        <v>14576.14</v>
      </c>
      <c r="Y18" s="191"/>
      <c r="Z18" s="246">
        <v>10504.26172</v>
      </c>
      <c r="AA18" s="191"/>
      <c r="AB18" s="191"/>
      <c r="AC18" s="217">
        <v>82.977374084530098</v>
      </c>
      <c r="AD18" s="217"/>
      <c r="AE18" s="217">
        <v>52.636707146082372</v>
      </c>
      <c r="AF18" s="217"/>
      <c r="AG18" s="217">
        <v>10.240839879164982</v>
      </c>
      <c r="AH18" s="216"/>
      <c r="AI18" s="217">
        <v>3.2365507151024784</v>
      </c>
      <c r="AJ18" s="220"/>
      <c r="AK18" s="217">
        <v>0.88432755194132406</v>
      </c>
      <c r="AL18" s="217"/>
      <c r="AM18" s="217">
        <v>0.35725760149353764</v>
      </c>
      <c r="AN18" s="217"/>
      <c r="AO18" s="217">
        <v>0.61019519253796317</v>
      </c>
      <c r="AP18" s="62"/>
      <c r="AQ18" s="217">
        <v>0.60852518204846362</v>
      </c>
      <c r="AR18" s="62"/>
      <c r="AS18" s="220">
        <v>0.54750353596033641</v>
      </c>
      <c r="AT18" s="62"/>
      <c r="AU18" s="220">
        <f t="shared" ref="AU18:AU21" si="4">T18/($T$15-$T$20)*100</f>
        <v>0.70030636256165502</v>
      </c>
      <c r="AV18" s="191"/>
      <c r="AW18" s="220">
        <f t="shared" ref="AW18:AW21" si="5">V18/($V$15-$V$20)*100</f>
        <v>2.3489085232370481</v>
      </c>
      <c r="AX18" s="220"/>
      <c r="AY18" s="220">
        <f t="shared" ref="AY18:AY19" si="6">X18/($X$15-$X$20)*100</f>
        <v>2.5662406847224957</v>
      </c>
      <c r="AZ18" s="220"/>
      <c r="BA18" s="220">
        <f>Z18/($Z$15-$Z$20)*100</f>
        <v>2.0100774128999861</v>
      </c>
    </row>
    <row r="19" spans="1:54" s="4" customFormat="1" ht="12">
      <c r="A19" s="265" t="s">
        <v>17</v>
      </c>
      <c r="B19" s="200">
        <v>17861</v>
      </c>
      <c r="C19" s="125"/>
      <c r="D19" s="247">
        <v>1570</v>
      </c>
      <c r="E19" s="125" t="s">
        <v>71</v>
      </c>
      <c r="F19" s="247">
        <v>58930.740138965266</v>
      </c>
      <c r="G19" s="140"/>
      <c r="H19" s="200">
        <v>124756.53560826776</v>
      </c>
      <c r="I19" s="80"/>
      <c r="J19" s="246">
        <v>205834.66150904258</v>
      </c>
      <c r="K19" s="140"/>
      <c r="L19" s="246">
        <v>307516.84160866647</v>
      </c>
      <c r="N19" s="246">
        <v>263006.97836714657</v>
      </c>
      <c r="O19" s="22"/>
      <c r="P19" s="246">
        <v>346879.01064489421</v>
      </c>
      <c r="Q19" s="22"/>
      <c r="R19" s="246">
        <v>363443</v>
      </c>
      <c r="S19" s="22"/>
      <c r="T19" s="246">
        <v>473084.92167402548</v>
      </c>
      <c r="U19" s="22"/>
      <c r="V19" s="246">
        <v>523460.56863863015</v>
      </c>
      <c r="W19" s="140"/>
      <c r="X19" s="246">
        <v>511240.8</v>
      </c>
      <c r="Y19" s="140"/>
      <c r="Z19" s="246">
        <v>468407.58069999999</v>
      </c>
      <c r="AA19" s="140"/>
      <c r="AB19" s="140"/>
      <c r="AC19" s="217">
        <v>7.3078024630743421</v>
      </c>
      <c r="AD19" s="217"/>
      <c r="AE19" s="217">
        <v>0.93276931486014403</v>
      </c>
      <c r="AF19" s="217"/>
      <c r="AG19" s="217">
        <v>36.047202542070366</v>
      </c>
      <c r="AH19" s="216"/>
      <c r="AI19" s="217">
        <v>62.106207825890145</v>
      </c>
      <c r="AJ19" s="220"/>
      <c r="AK19" s="217">
        <v>71.252121786771099</v>
      </c>
      <c r="AL19" s="217"/>
      <c r="AM19" s="217">
        <v>86.304184073687665</v>
      </c>
      <c r="AN19" s="217"/>
      <c r="AO19" s="217">
        <v>86.372671912975278</v>
      </c>
      <c r="AP19" s="62"/>
      <c r="AQ19" s="217">
        <v>84.482906343484231</v>
      </c>
      <c r="AR19" s="62"/>
      <c r="AS19" s="220">
        <v>92.123299824089145</v>
      </c>
      <c r="AT19" s="62"/>
      <c r="AU19" s="220">
        <f>T19/($T$15-$T$20)*100</f>
        <v>94.090819071445125</v>
      </c>
      <c r="AV19" s="22"/>
      <c r="AW19" s="220">
        <f t="shared" si="5"/>
        <v>89.510326515277001</v>
      </c>
      <c r="AX19" s="220"/>
      <c r="AY19" s="220">
        <f t="shared" si="6"/>
        <v>90.007844371011558</v>
      </c>
      <c r="AZ19" s="220"/>
      <c r="BA19" s="220">
        <f>Z19/($Z$15-$Z$20)*100</f>
        <v>89.633667086143149</v>
      </c>
    </row>
    <row r="20" spans="1:54" s="43" customFormat="1" ht="12">
      <c r="A20" s="265" t="s">
        <v>3</v>
      </c>
      <c r="B20" s="200">
        <v>125</v>
      </c>
      <c r="C20" s="125" t="s">
        <v>71</v>
      </c>
      <c r="D20" s="247">
        <v>975</v>
      </c>
      <c r="E20" s="125" t="s">
        <v>71</v>
      </c>
      <c r="F20" s="247">
        <v>1353.1861967719778</v>
      </c>
      <c r="G20" s="191" t="s">
        <v>71</v>
      </c>
      <c r="H20" s="203">
        <v>776.24226544811336</v>
      </c>
      <c r="I20" s="125" t="s">
        <v>71</v>
      </c>
      <c r="J20" s="246">
        <v>1095.7206868915293</v>
      </c>
      <c r="K20" s="140" t="s">
        <v>71</v>
      </c>
      <c r="L20" s="246">
        <v>0</v>
      </c>
      <c r="M20" s="191"/>
      <c r="N20" s="246">
        <v>6561.633095555555</v>
      </c>
      <c r="O20" s="191" t="s">
        <v>71</v>
      </c>
      <c r="P20" s="246">
        <v>2321.0960767555925</v>
      </c>
      <c r="Q20" s="191" t="s">
        <v>71</v>
      </c>
      <c r="R20" s="246">
        <v>2696</v>
      </c>
      <c r="S20" s="191"/>
      <c r="T20" s="246">
        <v>1948.7117062471841</v>
      </c>
      <c r="U20" s="191"/>
      <c r="V20" s="246">
        <v>17007.659043961183</v>
      </c>
      <c r="W20" s="140"/>
      <c r="X20" s="246">
        <v>15677.55</v>
      </c>
      <c r="Y20" s="140"/>
      <c r="Z20" s="246">
        <v>2747.7321649999999</v>
      </c>
      <c r="AA20" s="140" t="s">
        <v>71</v>
      </c>
      <c r="AB20" s="140"/>
      <c r="AC20" s="216" t="s">
        <v>80</v>
      </c>
      <c r="AD20" s="217"/>
      <c r="AE20" s="216" t="s">
        <v>80</v>
      </c>
      <c r="AF20" s="217"/>
      <c r="AG20" s="216" t="s">
        <v>80</v>
      </c>
      <c r="AH20" s="216"/>
      <c r="AI20" s="216" t="s">
        <v>80</v>
      </c>
      <c r="AJ20" s="238"/>
      <c r="AK20" s="216" t="s">
        <v>80</v>
      </c>
      <c r="AL20" s="216"/>
      <c r="AM20" s="216">
        <v>0</v>
      </c>
      <c r="AN20" s="216"/>
      <c r="AO20" s="216" t="s">
        <v>80</v>
      </c>
      <c r="AP20" s="110"/>
      <c r="AQ20" s="216" t="s">
        <v>80</v>
      </c>
      <c r="AR20" s="110"/>
      <c r="AS20" s="235" t="s">
        <v>80</v>
      </c>
      <c r="AT20" s="110"/>
      <c r="AU20" s="235" t="s">
        <v>80</v>
      </c>
      <c r="AV20" s="191"/>
      <c r="AW20" s="223" t="s">
        <v>80</v>
      </c>
      <c r="AX20" s="235"/>
      <c r="AY20" s="223" t="s">
        <v>80</v>
      </c>
      <c r="AZ20" s="223"/>
      <c r="BA20" s="223" t="s">
        <v>80</v>
      </c>
    </row>
    <row r="21" spans="1:54" s="4" customFormat="1" ht="12">
      <c r="A21" s="114" t="s">
        <v>65</v>
      </c>
      <c r="B21" s="200">
        <v>10488</v>
      </c>
      <c r="C21" s="125"/>
      <c r="D21" s="200">
        <v>23747</v>
      </c>
      <c r="E21" s="125"/>
      <c r="F21" s="200">
        <v>34427.61150691389</v>
      </c>
      <c r="G21" s="140"/>
      <c r="H21" s="203">
        <v>25963.7437525983</v>
      </c>
      <c r="I21" s="80"/>
      <c r="J21" s="246">
        <v>35033.429020798038</v>
      </c>
      <c r="K21" s="140"/>
      <c r="L21" s="246">
        <v>47327.33884322035</v>
      </c>
      <c r="N21" s="246">
        <v>38519.498256783481</v>
      </c>
      <c r="O21" s="22"/>
      <c r="P21" s="246">
        <v>60305.925574074943</v>
      </c>
      <c r="Q21" s="22"/>
      <c r="R21" s="246">
        <v>26616</v>
      </c>
      <c r="S21" s="22"/>
      <c r="T21" s="246">
        <v>24476.376308927694</v>
      </c>
      <c r="U21" s="22"/>
      <c r="V21" s="246">
        <v>46657.546490642228</v>
      </c>
      <c r="W21" s="140"/>
      <c r="X21" s="246">
        <v>37293.5</v>
      </c>
      <c r="Y21" s="140"/>
      <c r="Z21" s="246">
        <v>23813.59389</v>
      </c>
      <c r="AA21" s="140"/>
      <c r="AB21" s="140"/>
      <c r="AC21" s="217">
        <v>4.2911501166073407</v>
      </c>
      <c r="AD21" s="217"/>
      <c r="AE21" s="217">
        <v>14.108581477696713</v>
      </c>
      <c r="AF21" s="217"/>
      <c r="AG21" s="217">
        <v>21.058942787804394</v>
      </c>
      <c r="AH21" s="216"/>
      <c r="AI21" s="217">
        <v>12.925252032488824</v>
      </c>
      <c r="AJ21" s="220"/>
      <c r="AK21" s="217">
        <v>12.127239080617338</v>
      </c>
      <c r="AL21" s="217"/>
      <c r="AM21" s="217">
        <v>13.282353388764662</v>
      </c>
      <c r="AN21" s="217"/>
      <c r="AO21" s="217">
        <v>12.649976079878714</v>
      </c>
      <c r="AP21" s="62"/>
      <c r="AQ21" s="217">
        <v>14.687599150953979</v>
      </c>
      <c r="AR21" s="62"/>
      <c r="AS21" s="220">
        <v>6.7464602375557012</v>
      </c>
      <c r="AT21" s="62"/>
      <c r="AU21" s="220">
        <f t="shared" si="4"/>
        <v>4.8680526250100664</v>
      </c>
      <c r="AV21" s="220"/>
      <c r="AW21" s="220">
        <f t="shared" si="5"/>
        <v>7.9783129255380922</v>
      </c>
      <c r="AX21" s="220"/>
      <c r="AY21" s="220">
        <f>X21/($X$15-$X$20)*100</f>
        <v>6.5658052801152014</v>
      </c>
      <c r="AZ21" s="220"/>
      <c r="BA21" s="220">
        <f>Z21/($Z$15-$Z$20)*100</f>
        <v>4.5569282710391299</v>
      </c>
    </row>
    <row r="22" spans="1:54" s="4" customFormat="1" ht="6.6" customHeight="1">
      <c r="A22" s="7"/>
      <c r="B22" s="199"/>
      <c r="C22" s="96"/>
      <c r="D22" s="205"/>
      <c r="E22" s="96"/>
      <c r="F22" s="96"/>
      <c r="G22" s="165"/>
      <c r="H22" s="207"/>
      <c r="I22" s="96"/>
      <c r="J22" s="212"/>
      <c r="K22" s="165"/>
      <c r="L22" s="212"/>
      <c r="N22" s="212"/>
      <c r="P22" s="212"/>
      <c r="R22" s="212"/>
      <c r="W22" s="165"/>
      <c r="X22" s="165"/>
      <c r="Y22" s="165"/>
      <c r="Z22" s="165"/>
      <c r="AA22" s="165"/>
      <c r="AB22" s="165"/>
      <c r="AC22" s="244"/>
      <c r="AD22" s="218"/>
      <c r="AE22" s="244"/>
      <c r="AF22" s="218"/>
      <c r="AG22" s="244"/>
      <c r="AH22" s="218"/>
      <c r="AI22" s="218"/>
      <c r="AJ22" s="218"/>
      <c r="AK22" s="218"/>
      <c r="AL22" s="218"/>
      <c r="AM22" s="218"/>
      <c r="AN22" s="218"/>
      <c r="AO22" s="218"/>
      <c r="AP22" s="62"/>
      <c r="AQ22" s="218"/>
      <c r="AR22" s="62"/>
      <c r="AS22" s="218"/>
      <c r="AT22" s="62"/>
    </row>
    <row r="23" spans="1:54" s="38" customFormat="1" ht="25.5">
      <c r="A23" s="379" t="s">
        <v>141</v>
      </c>
      <c r="B23" s="416">
        <v>234047</v>
      </c>
      <c r="C23" s="420"/>
      <c r="D23" s="416">
        <v>145544</v>
      </c>
      <c r="E23" s="429"/>
      <c r="F23" s="416">
        <v>130407.72027435311</v>
      </c>
      <c r="G23" s="389"/>
      <c r="H23" s="416">
        <v>175688.6105401903</v>
      </c>
      <c r="I23" s="429"/>
      <c r="J23" s="416">
        <v>254944.44190580535</v>
      </c>
      <c r="K23" s="389"/>
      <c r="L23" s="416">
        <v>308990.08065304114</v>
      </c>
      <c r="M23" s="416"/>
      <c r="N23" s="416">
        <v>272544.6731325271</v>
      </c>
      <c r="O23" s="416"/>
      <c r="P23" s="416">
        <v>352605.93454976485</v>
      </c>
      <c r="Q23" s="416"/>
      <c r="R23" s="416">
        <v>370598</v>
      </c>
      <c r="S23" s="416"/>
      <c r="T23" s="416">
        <f>T25</f>
        <v>480268.38536559761</v>
      </c>
      <c r="U23" s="416"/>
      <c r="V23" s="416">
        <f t="shared" ref="V23:X23" si="7">V25</f>
        <v>555154.78148645139</v>
      </c>
      <c r="W23" s="416"/>
      <c r="X23" s="416">
        <f t="shared" si="7"/>
        <v>546380</v>
      </c>
      <c r="Y23" s="416"/>
      <c r="Z23" s="416">
        <f>Z25</f>
        <v>501514.09730700002</v>
      </c>
      <c r="AA23" s="389"/>
      <c r="AB23" s="389"/>
      <c r="AC23" s="401"/>
      <c r="AD23" s="401"/>
      <c r="AE23" s="401"/>
      <c r="AF23" s="414"/>
      <c r="AG23" s="401"/>
      <c r="AH23" s="414"/>
      <c r="AI23" s="414"/>
      <c r="AJ23" s="414"/>
      <c r="AK23" s="414"/>
      <c r="AL23" s="414"/>
      <c r="AM23" s="414"/>
      <c r="AN23" s="414"/>
      <c r="AO23" s="414"/>
      <c r="AP23" s="378"/>
      <c r="AQ23" s="414"/>
      <c r="AR23" s="378"/>
      <c r="AS23" s="414"/>
      <c r="AT23" s="378"/>
      <c r="AU23" s="416"/>
      <c r="AV23" s="416"/>
      <c r="AW23" s="416"/>
      <c r="AX23" s="416"/>
      <c r="AY23" s="383"/>
      <c r="AZ23" s="383"/>
      <c r="BA23" s="383"/>
      <c r="BB23" s="383"/>
    </row>
    <row r="24" spans="1:54" s="4" customFormat="1" ht="6.6" customHeight="1">
      <c r="A24" s="43"/>
      <c r="B24" s="199"/>
      <c r="C24" s="96"/>
      <c r="D24" s="205"/>
      <c r="E24" s="96"/>
      <c r="F24" s="96"/>
      <c r="G24" s="165"/>
      <c r="H24" s="207"/>
      <c r="I24" s="96"/>
      <c r="J24" s="212"/>
      <c r="K24" s="165"/>
      <c r="L24" s="212"/>
      <c r="N24" s="212"/>
      <c r="P24" s="212"/>
      <c r="R24" s="212"/>
      <c r="W24" s="165"/>
      <c r="X24" s="165"/>
      <c r="Y24" s="165"/>
      <c r="Z24" s="165"/>
      <c r="AA24" s="165"/>
      <c r="AB24" s="165"/>
      <c r="AC24" s="244"/>
      <c r="AD24" s="218"/>
      <c r="AE24" s="244"/>
      <c r="AF24" s="218"/>
      <c r="AG24" s="244"/>
      <c r="AH24" s="218"/>
      <c r="AI24" s="218"/>
      <c r="AJ24" s="218"/>
      <c r="AK24" s="218"/>
      <c r="AL24" s="218"/>
      <c r="AM24" s="218"/>
      <c r="AN24" s="218"/>
      <c r="AO24" s="218"/>
      <c r="AP24" s="62"/>
      <c r="AQ24" s="218"/>
      <c r="AR24" s="62"/>
      <c r="AS24" s="218"/>
      <c r="AT24" s="62"/>
    </row>
    <row r="25" spans="1:54" s="40" customFormat="1" ht="24">
      <c r="A25" s="116" t="s">
        <v>122</v>
      </c>
      <c r="B25" s="201">
        <v>234047</v>
      </c>
      <c r="C25" s="126"/>
      <c r="D25" s="201">
        <v>145544</v>
      </c>
      <c r="E25" s="126"/>
      <c r="F25" s="201">
        <v>130407.72027435311</v>
      </c>
      <c r="G25" s="175"/>
      <c r="H25" s="204">
        <v>175688.6105401903</v>
      </c>
      <c r="I25" s="139"/>
      <c r="J25" s="209">
        <v>254944.44190580535</v>
      </c>
      <c r="K25" s="175"/>
      <c r="L25" s="209">
        <v>308990.08065304114</v>
      </c>
      <c r="N25" s="209">
        <v>272544.6731325271</v>
      </c>
      <c r="P25" s="209">
        <v>352605.93454976485</v>
      </c>
      <c r="R25" s="209">
        <v>370598</v>
      </c>
      <c r="T25" s="209">
        <f>SUM(T26:T28)</f>
        <v>480268.38536559761</v>
      </c>
      <c r="U25" s="209"/>
      <c r="V25" s="209">
        <f t="shared" ref="V25:X25" si="8">SUM(V26:V28)</f>
        <v>555154.78148645139</v>
      </c>
      <c r="W25" s="209"/>
      <c r="X25" s="209">
        <f t="shared" si="8"/>
        <v>546380</v>
      </c>
      <c r="Y25" s="209"/>
      <c r="Z25" s="209">
        <f>SUM(Z26:Z28)</f>
        <v>501514.09730700002</v>
      </c>
      <c r="AA25" s="175"/>
      <c r="AB25" s="175"/>
      <c r="AC25" s="226">
        <v>100</v>
      </c>
      <c r="AD25" s="226"/>
      <c r="AE25" s="226">
        <v>100</v>
      </c>
      <c r="AF25" s="226"/>
      <c r="AG25" s="226">
        <v>100</v>
      </c>
      <c r="AH25" s="226"/>
      <c r="AI25" s="226">
        <v>100</v>
      </c>
      <c r="AJ25" s="226"/>
      <c r="AK25" s="226">
        <v>100</v>
      </c>
      <c r="AL25" s="226"/>
      <c r="AM25" s="226">
        <v>100</v>
      </c>
      <c r="AN25" s="226"/>
      <c r="AO25" s="226">
        <v>100</v>
      </c>
      <c r="AP25" s="117"/>
      <c r="AQ25" s="226">
        <v>99.999999999999986</v>
      </c>
      <c r="AR25" s="117"/>
      <c r="AS25" s="226">
        <v>100</v>
      </c>
      <c r="AT25" s="117"/>
      <c r="AU25" s="226">
        <f>SUM(AU26:AU27)</f>
        <v>100</v>
      </c>
      <c r="AV25" s="226"/>
      <c r="AW25" s="226">
        <f t="shared" ref="AW25:BA25" si="9">SUM(AW26:AW27)</f>
        <v>100</v>
      </c>
      <c r="AX25" s="226"/>
      <c r="AY25" s="226">
        <f t="shared" si="9"/>
        <v>100</v>
      </c>
      <c r="AZ25" s="226"/>
      <c r="BA25" s="226">
        <f t="shared" si="9"/>
        <v>99.999999999999986</v>
      </c>
    </row>
    <row r="26" spans="1:54" s="28" customFormat="1" ht="12">
      <c r="A26" s="114" t="s">
        <v>43</v>
      </c>
      <c r="B26" s="246">
        <v>226886</v>
      </c>
      <c r="C26" s="90"/>
      <c r="D26" s="246">
        <v>143794</v>
      </c>
      <c r="E26" s="90"/>
      <c r="F26" s="246">
        <v>124276.66403094446</v>
      </c>
      <c r="G26" s="178"/>
      <c r="H26" s="203">
        <v>173093.228677609</v>
      </c>
      <c r="I26" s="92"/>
      <c r="J26" s="246">
        <v>254448.88032683989</v>
      </c>
      <c r="K26" s="178"/>
      <c r="L26" s="246">
        <v>308669.20000782801</v>
      </c>
      <c r="N26" s="246">
        <v>272239.22773697157</v>
      </c>
      <c r="P26" s="246">
        <v>352031.92167279683</v>
      </c>
      <c r="R26" s="246">
        <v>369113</v>
      </c>
      <c r="T26" s="246">
        <v>475256.52214737824</v>
      </c>
      <c r="V26" s="246">
        <v>549983.47737687</v>
      </c>
      <c r="W26" s="178"/>
      <c r="X26" s="246">
        <v>535393</v>
      </c>
      <c r="Y26" s="178"/>
      <c r="Z26" s="246">
        <v>489593.57449999999</v>
      </c>
      <c r="AA26" s="178"/>
      <c r="AB26" s="178"/>
      <c r="AC26" s="223">
        <v>98.016649602336301</v>
      </c>
      <c r="AD26" s="220"/>
      <c r="AE26" s="223">
        <v>99.753035032951786</v>
      </c>
      <c r="AF26" s="220"/>
      <c r="AG26" s="223">
        <v>100</v>
      </c>
      <c r="AH26" s="223"/>
      <c r="AI26" s="220">
        <v>99.40993739205679</v>
      </c>
      <c r="AJ26" s="220"/>
      <c r="AK26" s="220">
        <v>100</v>
      </c>
      <c r="AL26" s="220"/>
      <c r="AM26" s="220">
        <v>100</v>
      </c>
      <c r="AN26" s="220"/>
      <c r="AO26" s="220">
        <v>99.975075199998258</v>
      </c>
      <c r="AP26" s="65"/>
      <c r="AQ26" s="220">
        <v>99.98280006887515</v>
      </c>
      <c r="AR26" s="65"/>
      <c r="AS26" s="220">
        <v>99.898508205949852</v>
      </c>
      <c r="AT26" s="65"/>
      <c r="AU26" s="220">
        <f>T26/($T$25-$T$28)*100</f>
        <v>99.810328413065932</v>
      </c>
      <c r="AV26" s="220"/>
      <c r="AW26" s="220">
        <f>V26/SUM($V$26:$V$27)*100</f>
        <v>99.927583035027382</v>
      </c>
      <c r="AX26" s="220"/>
      <c r="AY26" s="220">
        <f>X26/SUM($X$26:$X$27)*100</f>
        <v>99.074197440395565</v>
      </c>
      <c r="AZ26" s="220"/>
      <c r="BA26" s="220">
        <f>Z26/SUM($Z$26:$Z$27)*100</f>
        <v>98.652445666707209</v>
      </c>
    </row>
    <row r="27" spans="1:54" s="28" customFormat="1" ht="12">
      <c r="A27" s="114" t="s">
        <v>4</v>
      </c>
      <c r="B27" s="246">
        <v>4591</v>
      </c>
      <c r="C27" s="90"/>
      <c r="D27" s="246">
        <v>356</v>
      </c>
      <c r="E27" s="125" t="s">
        <v>71</v>
      </c>
      <c r="F27" s="246">
        <v>0</v>
      </c>
      <c r="G27" s="178"/>
      <c r="H27" s="203">
        <v>1027.4208455439625</v>
      </c>
      <c r="I27" s="92" t="s">
        <v>71</v>
      </c>
      <c r="J27" s="246">
        <v>0</v>
      </c>
      <c r="K27" s="178"/>
      <c r="L27" s="246">
        <v>0</v>
      </c>
      <c r="N27" s="246">
        <v>67.872</v>
      </c>
      <c r="O27" s="191" t="s">
        <v>71</v>
      </c>
      <c r="P27" s="246">
        <v>60.559664285714284</v>
      </c>
      <c r="Q27" s="191" t="s">
        <v>71</v>
      </c>
      <c r="R27" s="246">
        <v>375</v>
      </c>
      <c r="S27" s="191" t="s">
        <v>71</v>
      </c>
      <c r="T27" s="246">
        <v>903.13958675102003</v>
      </c>
      <c r="U27" s="191" t="s">
        <v>71</v>
      </c>
      <c r="V27" s="246">
        <v>398.56997444598318</v>
      </c>
      <c r="W27" s="191" t="s">
        <v>71</v>
      </c>
      <c r="X27" s="246">
        <v>5003</v>
      </c>
      <c r="Y27" s="191"/>
      <c r="Z27" s="246">
        <v>6687.6592710000004</v>
      </c>
      <c r="AA27" s="191"/>
      <c r="AB27" s="191"/>
      <c r="AC27" s="223">
        <v>1.9833503976636988</v>
      </c>
      <c r="AD27" s="220"/>
      <c r="AE27" s="223">
        <v>0.24696496704821369</v>
      </c>
      <c r="AF27" s="220"/>
      <c r="AG27" s="223">
        <v>0</v>
      </c>
      <c r="AH27" s="223"/>
      <c r="AI27" s="220">
        <v>0.59006260794320409</v>
      </c>
      <c r="AJ27" s="220"/>
      <c r="AK27" s="220">
        <v>0</v>
      </c>
      <c r="AL27" s="220"/>
      <c r="AM27" s="220">
        <v>0</v>
      </c>
      <c r="AN27" s="220"/>
      <c r="AO27" s="220">
        <v>2.4924800001747776E-2</v>
      </c>
      <c r="AP27" s="65"/>
      <c r="AQ27" s="220">
        <v>1.7199931124838849E-2</v>
      </c>
      <c r="AR27" s="65"/>
      <c r="AS27" s="220">
        <v>0.10149179405014508</v>
      </c>
      <c r="AT27" s="65"/>
      <c r="AU27" s="220">
        <f>T27/($T$25-$T$28)*100</f>
        <v>0.18967158693406946</v>
      </c>
      <c r="AV27" s="191"/>
      <c r="AW27" s="220">
        <f>V27/SUM($V$26:$V$27)*100</f>
        <v>7.2416964972618528E-2</v>
      </c>
      <c r="AX27" s="220"/>
      <c r="AY27" s="220">
        <f>X27/SUM($X$26:$X$27)*100</f>
        <v>0.92580255960443814</v>
      </c>
      <c r="AZ27" s="220"/>
      <c r="BA27" s="220">
        <f>Z27/SUM($Z$26:$Z$27)*100</f>
        <v>1.3475543332927837</v>
      </c>
    </row>
    <row r="28" spans="1:54" s="28" customFormat="1" ht="13.5">
      <c r="A28" s="79" t="s">
        <v>129</v>
      </c>
      <c r="B28" s="246">
        <v>2570</v>
      </c>
      <c r="C28" s="125" t="s">
        <v>71</v>
      </c>
      <c r="D28" s="246">
        <v>1394</v>
      </c>
      <c r="E28" s="125" t="s">
        <v>71</v>
      </c>
      <c r="F28" s="246">
        <v>6131.0562434086505</v>
      </c>
      <c r="G28" s="191"/>
      <c r="H28" s="203">
        <v>1567.961017037331</v>
      </c>
      <c r="I28" s="92" t="s">
        <v>71</v>
      </c>
      <c r="J28" s="246">
        <v>495.56157896545739</v>
      </c>
      <c r="K28" s="140" t="s">
        <v>71</v>
      </c>
      <c r="L28" s="246">
        <v>320.88064521311668</v>
      </c>
      <c r="M28" s="191" t="s">
        <v>71</v>
      </c>
      <c r="N28" s="246">
        <v>237.57339555555558</v>
      </c>
      <c r="O28" s="191" t="s">
        <v>71</v>
      </c>
      <c r="P28" s="246">
        <v>513.45321268228565</v>
      </c>
      <c r="Q28" s="191" t="s">
        <v>71</v>
      </c>
      <c r="R28" s="246">
        <v>1110</v>
      </c>
      <c r="S28" s="191"/>
      <c r="T28" s="246">
        <v>4108.723631468366</v>
      </c>
      <c r="U28" s="191"/>
      <c r="V28" s="246">
        <v>4772.7341351354007</v>
      </c>
      <c r="W28" s="140"/>
      <c r="X28" s="246">
        <v>5984</v>
      </c>
      <c r="Y28" s="140"/>
      <c r="Z28" s="246">
        <v>5232.8635359999998</v>
      </c>
      <c r="AA28" s="140"/>
      <c r="AB28" s="140"/>
      <c r="AC28" s="223" t="s">
        <v>80</v>
      </c>
      <c r="AD28" s="220"/>
      <c r="AE28" s="223" t="s">
        <v>80</v>
      </c>
      <c r="AF28" s="220"/>
      <c r="AG28" s="223" t="s">
        <v>80</v>
      </c>
      <c r="AH28" s="223"/>
      <c r="AI28" s="223" t="s">
        <v>80</v>
      </c>
      <c r="AJ28" s="223"/>
      <c r="AK28" s="223" t="s">
        <v>80</v>
      </c>
      <c r="AL28" s="223"/>
      <c r="AM28" s="223" t="s">
        <v>80</v>
      </c>
      <c r="AN28" s="223"/>
      <c r="AO28" s="223" t="s">
        <v>80</v>
      </c>
      <c r="AP28" s="65"/>
      <c r="AQ28" s="223" t="s">
        <v>80</v>
      </c>
      <c r="AR28" s="65"/>
      <c r="AS28" s="235" t="s">
        <v>80</v>
      </c>
      <c r="AT28" s="65"/>
      <c r="AU28" s="235" t="s">
        <v>80</v>
      </c>
      <c r="AV28" s="191"/>
      <c r="AW28" s="223" t="s">
        <v>80</v>
      </c>
      <c r="AX28" s="223"/>
      <c r="AY28" s="223" t="s">
        <v>80</v>
      </c>
      <c r="AZ28" s="223"/>
      <c r="BA28" s="223" t="s">
        <v>80</v>
      </c>
    </row>
    <row r="29" spans="1:54" s="4" customFormat="1" ht="6.6" customHeight="1">
      <c r="A29" s="23"/>
      <c r="B29" s="247"/>
      <c r="C29" s="125"/>
      <c r="D29" s="197"/>
      <c r="E29" s="96"/>
      <c r="F29" s="125"/>
      <c r="G29" s="191" t="s">
        <v>71</v>
      </c>
      <c r="H29" s="197"/>
      <c r="I29" s="125"/>
      <c r="J29" s="208"/>
      <c r="K29" s="150"/>
      <c r="L29" s="208"/>
      <c r="N29" s="208"/>
      <c r="P29" s="208"/>
      <c r="R29" s="208"/>
      <c r="W29" s="150"/>
      <c r="X29" s="246"/>
      <c r="Y29" s="150"/>
      <c r="Z29" s="150"/>
      <c r="AA29" s="150"/>
      <c r="AB29" s="150"/>
      <c r="AC29" s="217"/>
      <c r="AD29" s="217"/>
      <c r="AE29" s="217"/>
      <c r="AF29" s="218"/>
      <c r="AG29" s="217"/>
      <c r="AH29" s="217"/>
      <c r="AI29" s="217"/>
      <c r="AJ29" s="217"/>
      <c r="AK29" s="217"/>
      <c r="AL29" s="217"/>
      <c r="AM29" s="217"/>
      <c r="AN29" s="217"/>
      <c r="AO29" s="217"/>
      <c r="AP29" s="55"/>
      <c r="AQ29" s="217"/>
      <c r="AR29" s="55"/>
      <c r="AS29" s="217"/>
      <c r="AT29" s="55"/>
    </row>
    <row r="30" spans="1:54" s="38" customFormat="1" ht="24">
      <c r="A30" s="379" t="s">
        <v>112</v>
      </c>
      <c r="B30" s="416">
        <v>226886</v>
      </c>
      <c r="C30" s="420"/>
      <c r="D30" s="416">
        <v>143794</v>
      </c>
      <c r="E30" s="429"/>
      <c r="F30" s="416">
        <v>124276.6640309444</v>
      </c>
      <c r="G30" s="428"/>
      <c r="H30" s="416">
        <v>173093.22867760863</v>
      </c>
      <c r="I30" s="429"/>
      <c r="J30" s="416">
        <v>254448.88032683986</v>
      </c>
      <c r="K30" s="389"/>
      <c r="L30" s="416">
        <v>308669.20000782784</v>
      </c>
      <c r="M30" s="416"/>
      <c r="N30" s="416">
        <v>272239.22773697134</v>
      </c>
      <c r="O30" s="416"/>
      <c r="P30" s="416">
        <v>352031.92167279619</v>
      </c>
      <c r="Q30" s="416"/>
      <c r="R30" s="416">
        <v>369113</v>
      </c>
      <c r="S30" s="416"/>
      <c r="T30" s="416">
        <f>T32</f>
        <v>475256.52214738069</v>
      </c>
      <c r="U30" s="416"/>
      <c r="V30" s="416">
        <f t="shared" ref="V30:Z30" si="10">V32</f>
        <v>549983.47737686941</v>
      </c>
      <c r="W30" s="416"/>
      <c r="X30" s="416">
        <f t="shared" si="10"/>
        <v>535393</v>
      </c>
      <c r="Y30" s="416"/>
      <c r="Z30" s="416">
        <f t="shared" si="10"/>
        <v>489593.5744329</v>
      </c>
      <c r="AA30" s="389"/>
      <c r="AB30" s="389"/>
      <c r="AC30" s="401"/>
      <c r="AD30" s="401"/>
      <c r="AE30" s="401"/>
      <c r="AF30" s="414"/>
      <c r="AG30" s="401"/>
      <c r="AH30" s="414"/>
      <c r="AI30" s="414"/>
      <c r="AJ30" s="414"/>
      <c r="AK30" s="414"/>
      <c r="AL30" s="414"/>
      <c r="AM30" s="414"/>
      <c r="AN30" s="414"/>
      <c r="AO30" s="414"/>
      <c r="AP30" s="378"/>
      <c r="AQ30" s="414"/>
      <c r="AR30" s="378"/>
      <c r="AS30" s="414"/>
      <c r="AT30" s="378"/>
      <c r="AU30" s="416"/>
      <c r="AV30" s="416"/>
      <c r="AW30" s="416"/>
      <c r="AX30" s="416"/>
      <c r="AY30" s="383"/>
      <c r="AZ30" s="383"/>
      <c r="BA30" s="383"/>
      <c r="BB30" s="383"/>
    </row>
    <row r="31" spans="1:54" s="4" customFormat="1" ht="6.6" customHeight="1">
      <c r="A31" s="23"/>
      <c r="B31" s="247"/>
      <c r="C31" s="125"/>
      <c r="D31" s="197"/>
      <c r="E31" s="96"/>
      <c r="F31" s="125"/>
      <c r="G31" s="150"/>
      <c r="H31" s="197"/>
      <c r="I31" s="125"/>
      <c r="J31" s="208"/>
      <c r="K31" s="150"/>
      <c r="L31" s="208"/>
      <c r="N31" s="208"/>
      <c r="P31" s="208"/>
      <c r="R31" s="208"/>
      <c r="W31" s="150"/>
      <c r="X31" s="150"/>
      <c r="Y31" s="150"/>
      <c r="Z31" s="150"/>
      <c r="AA31" s="150"/>
      <c r="AB31" s="150"/>
      <c r="AC31" s="217"/>
      <c r="AD31" s="217"/>
      <c r="AE31" s="217"/>
      <c r="AF31" s="218"/>
      <c r="AG31" s="217"/>
      <c r="AH31" s="217"/>
      <c r="AI31" s="218"/>
      <c r="AJ31" s="218"/>
      <c r="AK31" s="218"/>
      <c r="AL31" s="218"/>
      <c r="AM31" s="218"/>
      <c r="AN31" s="218"/>
      <c r="AO31" s="218"/>
      <c r="AP31" s="62"/>
      <c r="AQ31" s="218"/>
      <c r="AR31" s="62"/>
      <c r="AS31" s="218"/>
      <c r="AT31" s="62"/>
    </row>
    <row r="32" spans="1:54" s="38" customFormat="1" ht="12">
      <c r="A32" s="46" t="s">
        <v>142</v>
      </c>
      <c r="B32" s="201">
        <v>226886</v>
      </c>
      <c r="C32" s="126"/>
      <c r="D32" s="201">
        <v>143794</v>
      </c>
      <c r="E32" s="126"/>
      <c r="F32" s="198">
        <v>124276.66403094443</v>
      </c>
      <c r="G32" s="186"/>
      <c r="H32" s="198">
        <v>173093.22867760863</v>
      </c>
      <c r="I32" s="124"/>
      <c r="J32" s="260">
        <v>254448.88032683992</v>
      </c>
      <c r="K32" s="186"/>
      <c r="L32" s="260">
        <v>308669.20000782778</v>
      </c>
      <c r="N32" s="260">
        <v>272239.22773697134</v>
      </c>
      <c r="P32" s="260">
        <v>352031.92167279613</v>
      </c>
      <c r="R32" s="260">
        <v>369113</v>
      </c>
      <c r="T32" s="260">
        <f>SUM(T33:T41)</f>
        <v>475256.52214738069</v>
      </c>
      <c r="U32" s="260"/>
      <c r="V32" s="260">
        <f t="shared" ref="V32:Z32" si="11">SUM(V33:V41)</f>
        <v>549983.47737686941</v>
      </c>
      <c r="W32" s="260"/>
      <c r="X32" s="260">
        <f t="shared" si="11"/>
        <v>535393</v>
      </c>
      <c r="Y32" s="260"/>
      <c r="Z32" s="260">
        <f t="shared" si="11"/>
        <v>489593.5744329</v>
      </c>
      <c r="AA32" s="186"/>
      <c r="AB32" s="186"/>
      <c r="AC32" s="214">
        <v>100</v>
      </c>
      <c r="AD32" s="214"/>
      <c r="AE32" s="214">
        <v>99.999999999999986</v>
      </c>
      <c r="AF32" s="214"/>
      <c r="AG32" s="214">
        <v>100.00000000000003</v>
      </c>
      <c r="AH32" s="214"/>
      <c r="AI32" s="214">
        <v>100</v>
      </c>
      <c r="AJ32" s="214"/>
      <c r="AK32" s="214">
        <v>100.00000000000001</v>
      </c>
      <c r="AL32" s="214"/>
      <c r="AM32" s="214">
        <v>99.999999999999986</v>
      </c>
      <c r="AN32" s="214"/>
      <c r="AO32" s="214">
        <v>100</v>
      </c>
      <c r="AP32" s="163"/>
      <c r="AQ32" s="214">
        <v>99.999999999999986</v>
      </c>
      <c r="AR32" s="163"/>
      <c r="AS32" s="214">
        <v>100</v>
      </c>
      <c r="AT32" s="163"/>
      <c r="AU32" s="214">
        <f>SUM(AU33:AU40)</f>
        <v>99.999999999999986</v>
      </c>
      <c r="AV32" s="214"/>
      <c r="AW32" s="214">
        <f t="shared" ref="AW32:BA32" si="12">SUM(AW33:AW40)</f>
        <v>100</v>
      </c>
      <c r="AX32" s="214"/>
      <c r="AY32" s="214">
        <f t="shared" si="12"/>
        <v>100</v>
      </c>
      <c r="AZ32" s="214"/>
      <c r="BA32" s="214">
        <f t="shared" si="12"/>
        <v>100.00000000000001</v>
      </c>
    </row>
    <row r="33" spans="1:53" s="4" customFormat="1" ht="12">
      <c r="A33" s="114" t="s">
        <v>11</v>
      </c>
      <c r="B33" s="197">
        <v>138578</v>
      </c>
      <c r="C33" s="125"/>
      <c r="D33" s="197">
        <v>105733</v>
      </c>
      <c r="E33" s="125"/>
      <c r="F33" s="197">
        <v>85583.790977718367</v>
      </c>
      <c r="G33" s="191"/>
      <c r="H33" s="248">
        <v>94916.67540541316</v>
      </c>
      <c r="I33" s="99"/>
      <c r="J33" s="246">
        <v>168170.87747959493</v>
      </c>
      <c r="K33" s="191"/>
      <c r="L33" s="246">
        <v>198818.7884735062</v>
      </c>
      <c r="N33" s="246">
        <v>185625.99522982581</v>
      </c>
      <c r="O33" s="22"/>
      <c r="P33" s="246">
        <v>278169.57961503294</v>
      </c>
      <c r="Q33" s="22"/>
      <c r="R33" s="246">
        <v>302358</v>
      </c>
      <c r="S33" s="22"/>
      <c r="T33" s="246">
        <v>401339.83807109261</v>
      </c>
      <c r="U33" s="22"/>
      <c r="V33" s="246">
        <v>491476.99763527414</v>
      </c>
      <c r="W33" s="191"/>
      <c r="X33" s="246">
        <v>483287</v>
      </c>
      <c r="Y33" s="191"/>
      <c r="Z33" s="246">
        <v>441918.77600000001</v>
      </c>
      <c r="AA33" s="191"/>
      <c r="AB33" s="191"/>
      <c r="AC33" s="217">
        <v>61.576538546989553</v>
      </c>
      <c r="AD33" s="217"/>
      <c r="AE33" s="217">
        <v>73.996080901392673</v>
      </c>
      <c r="AF33" s="217"/>
      <c r="AG33" s="217">
        <v>69.388030412737493</v>
      </c>
      <c r="AH33" s="217"/>
      <c r="AI33" s="282">
        <v>54.835579722300018</v>
      </c>
      <c r="AJ33" s="282"/>
      <c r="AK33" s="282">
        <v>66.136326086527291</v>
      </c>
      <c r="AL33" s="282"/>
      <c r="AM33" s="282">
        <v>64.411605844854023</v>
      </c>
      <c r="AN33" s="282"/>
      <c r="AO33" s="282">
        <v>68.18488164724431</v>
      </c>
      <c r="AP33" s="144"/>
      <c r="AQ33" s="282">
        <v>79.030924440939273</v>
      </c>
      <c r="AR33" s="144"/>
      <c r="AS33" s="220">
        <v>81.971159711434453</v>
      </c>
      <c r="AT33" s="144"/>
      <c r="AU33" s="220">
        <f>T33/($T$32-$T$41)*100</f>
        <v>84.635555976102623</v>
      </c>
      <c r="AV33" s="220"/>
      <c r="AW33" s="220">
        <f>V33/SUM($V$33:$V$40)*100</f>
        <v>90.124241640056624</v>
      </c>
      <c r="AX33" s="220"/>
      <c r="AY33" s="220">
        <f>X33/SUM($X$33:$X$40)*100</f>
        <v>91.395574012927725</v>
      </c>
      <c r="AZ33" s="220"/>
      <c r="BA33" s="220">
        <f>Z33/SUM($Z$33:$Z$40)*100</f>
        <v>91.908599523545249</v>
      </c>
    </row>
    <row r="34" spans="1:53" s="4" customFormat="1" ht="12">
      <c r="A34" s="114" t="s">
        <v>12</v>
      </c>
      <c r="B34" s="197">
        <v>5201</v>
      </c>
      <c r="C34" s="125"/>
      <c r="D34" s="247">
        <v>4319</v>
      </c>
      <c r="E34" s="125" t="s">
        <v>71</v>
      </c>
      <c r="F34" s="197">
        <v>2088.5914285637618</v>
      </c>
      <c r="G34" s="191" t="s">
        <v>71</v>
      </c>
      <c r="H34" s="200">
        <v>3438.2859459783231</v>
      </c>
      <c r="I34" s="65"/>
      <c r="J34" s="246">
        <v>6957.5898776072381</v>
      </c>
      <c r="K34" s="140"/>
      <c r="L34" s="246">
        <v>7040.4866556178413</v>
      </c>
      <c r="N34" s="246">
        <v>5469.2655913408535</v>
      </c>
      <c r="O34" s="22"/>
      <c r="P34" s="246">
        <v>7249.0127328803237</v>
      </c>
      <c r="Q34" s="22"/>
      <c r="R34" s="246">
        <v>5235</v>
      </c>
      <c r="S34" s="22"/>
      <c r="T34" s="246">
        <v>6029.1396873489102</v>
      </c>
      <c r="U34" s="22"/>
      <c r="V34" s="246">
        <v>4455.4648739999993</v>
      </c>
      <c r="W34" s="140"/>
      <c r="X34" s="246">
        <v>3268</v>
      </c>
      <c r="Y34" s="140" t="s">
        <v>71</v>
      </c>
      <c r="Z34" s="246">
        <v>2912.148381</v>
      </c>
      <c r="AA34" s="140" t="s">
        <v>71</v>
      </c>
      <c r="AB34" s="140"/>
      <c r="AC34" s="217">
        <v>2.3110419906687403</v>
      </c>
      <c r="AD34" s="217"/>
      <c r="AE34" s="217">
        <v>3.022604800895794</v>
      </c>
      <c r="AF34" s="217"/>
      <c r="AG34" s="217">
        <v>1.6933492184600205</v>
      </c>
      <c r="AH34" s="217"/>
      <c r="AI34" s="282">
        <v>1.9863780762806353</v>
      </c>
      <c r="AJ34" s="282"/>
      <c r="AK34" s="282">
        <v>2.7362016528550619</v>
      </c>
      <c r="AL34" s="282"/>
      <c r="AM34" s="282">
        <v>2.2809164812813507</v>
      </c>
      <c r="AN34" s="282"/>
      <c r="AO34" s="282">
        <v>2.0089924721007071</v>
      </c>
      <c r="AP34" s="144"/>
      <c r="AQ34" s="282">
        <v>2.0595213119871678</v>
      </c>
      <c r="AR34" s="144"/>
      <c r="AS34" s="220">
        <v>1.4192414987840882</v>
      </c>
      <c r="AT34" s="144"/>
      <c r="AU34" s="220">
        <f t="shared" ref="AU34:AU40" si="13">T34/($T$32-$T$41)*100</f>
        <v>1.2714401638991308</v>
      </c>
      <c r="AV34" s="22"/>
      <c r="AW34" s="220">
        <f t="shared" ref="AW34:AW40" si="14">V34/SUM($V$33:$V$40)*100</f>
        <v>0.81701767296370564</v>
      </c>
      <c r="AX34" s="220"/>
      <c r="AY34" s="220">
        <f t="shared" ref="AY34:AY40" si="15">X34/SUM($X$33:$X$40)*100</f>
        <v>0.61801938780527477</v>
      </c>
      <c r="AZ34" s="220"/>
      <c r="BA34" s="220">
        <f t="shared" ref="BA34:BA39" si="16">Z34/SUM($Z$33:$Z$40)*100</f>
        <v>0.6056576317600717</v>
      </c>
    </row>
    <row r="35" spans="1:53" s="4" customFormat="1" ht="12">
      <c r="A35" s="114" t="s">
        <v>13</v>
      </c>
      <c r="B35" s="197">
        <v>28175</v>
      </c>
      <c r="C35" s="125"/>
      <c r="D35" s="197">
        <v>13042</v>
      </c>
      <c r="E35" s="125"/>
      <c r="F35" s="197">
        <v>15385.745316470528</v>
      </c>
      <c r="G35" s="140"/>
      <c r="H35" s="200">
        <v>29403.746827167659</v>
      </c>
      <c r="I35" s="65"/>
      <c r="J35" s="246">
        <v>17764.95383746918</v>
      </c>
      <c r="K35" s="140"/>
      <c r="L35" s="246">
        <v>25882.715227164816</v>
      </c>
      <c r="N35" s="246">
        <v>19908.876841184476</v>
      </c>
      <c r="O35" s="22"/>
      <c r="P35" s="246">
        <v>16800.912387892145</v>
      </c>
      <c r="Q35" s="22"/>
      <c r="R35" s="246">
        <v>21355</v>
      </c>
      <c r="S35" s="22"/>
      <c r="T35" s="246">
        <v>16880.627752549477</v>
      </c>
      <c r="U35" s="22"/>
      <c r="V35" s="246">
        <v>12488.744908999999</v>
      </c>
      <c r="W35" s="140"/>
      <c r="X35" s="246">
        <v>15421</v>
      </c>
      <c r="Y35" s="140"/>
      <c r="Z35" s="246">
        <v>12029.492749999999</v>
      </c>
      <c r="AA35" s="140"/>
      <c r="AB35" s="140"/>
      <c r="AC35" s="217">
        <v>12.519440124416798</v>
      </c>
      <c r="AD35" s="217"/>
      <c r="AE35" s="217">
        <v>9.1273007208342083</v>
      </c>
      <c r="AF35" s="217"/>
      <c r="AG35" s="217">
        <v>12.474167733698957</v>
      </c>
      <c r="AH35" s="217"/>
      <c r="AI35" s="282">
        <v>16.987231130764236</v>
      </c>
      <c r="AJ35" s="282"/>
      <c r="AK35" s="282">
        <v>6.9863985817016614</v>
      </c>
      <c r="AL35" s="282"/>
      <c r="AM35" s="282">
        <v>8.3852600863670332</v>
      </c>
      <c r="AN35" s="282"/>
      <c r="AO35" s="282">
        <v>7.31300812402384</v>
      </c>
      <c r="AP35" s="144"/>
      <c r="AQ35" s="282">
        <v>4.7733171948705344</v>
      </c>
      <c r="AR35" s="144"/>
      <c r="AS35" s="220">
        <v>5.7894751110858085</v>
      </c>
      <c r="AT35" s="144"/>
      <c r="AU35" s="220">
        <f t="shared" si="13"/>
        <v>3.5598293005978019</v>
      </c>
      <c r="AV35" s="22"/>
      <c r="AW35" s="220">
        <f t="shared" si="14"/>
        <v>2.2901146327808548</v>
      </c>
      <c r="AX35" s="220"/>
      <c r="AY35" s="220">
        <f t="shared" si="15"/>
        <v>2.9163026252586115</v>
      </c>
      <c r="AZ35" s="220"/>
      <c r="BA35" s="220">
        <f t="shared" si="16"/>
        <v>2.5018485108022221</v>
      </c>
    </row>
    <row r="36" spans="1:53" s="4" customFormat="1" ht="12">
      <c r="A36" s="114" t="s">
        <v>14</v>
      </c>
      <c r="B36" s="197">
        <v>23621</v>
      </c>
      <c r="C36" s="125"/>
      <c r="D36" s="197">
        <v>6379</v>
      </c>
      <c r="E36" s="125"/>
      <c r="F36" s="197">
        <v>9000.0431625456677</v>
      </c>
      <c r="G36" s="191"/>
      <c r="H36" s="248">
        <v>20964.1528813029</v>
      </c>
      <c r="I36" s="99"/>
      <c r="J36" s="246">
        <v>28201.593805340846</v>
      </c>
      <c r="K36" s="191"/>
      <c r="L36" s="246">
        <v>35883.299266594542</v>
      </c>
      <c r="M36" s="22"/>
      <c r="N36" s="246">
        <v>18569.626886866085</v>
      </c>
      <c r="O36" s="22"/>
      <c r="P36" s="246">
        <v>13402.638980510334</v>
      </c>
      <c r="Q36" s="22"/>
      <c r="R36" s="246">
        <v>13407</v>
      </c>
      <c r="S36" s="22"/>
      <c r="T36" s="246">
        <v>17451.646583291076</v>
      </c>
      <c r="U36" s="22"/>
      <c r="V36" s="246">
        <v>16679.384010999998</v>
      </c>
      <c r="W36" s="191"/>
      <c r="X36" s="246">
        <v>10308</v>
      </c>
      <c r="Y36" s="191"/>
      <c r="Z36" s="246">
        <v>7555.9162219999998</v>
      </c>
      <c r="AA36" s="191"/>
      <c r="AB36" s="191"/>
      <c r="AC36" s="217">
        <v>10.495889802266163</v>
      </c>
      <c r="AD36" s="217"/>
      <c r="AE36" s="217">
        <v>4.464273217160053</v>
      </c>
      <c r="AF36" s="217"/>
      <c r="AG36" s="217">
        <v>7.2968871972644385</v>
      </c>
      <c r="AH36" s="217"/>
      <c r="AI36" s="282">
        <v>12.111480640498808</v>
      </c>
      <c r="AJ36" s="282"/>
      <c r="AK36" s="282">
        <v>11.090801404042853</v>
      </c>
      <c r="AL36" s="282"/>
      <c r="AM36" s="282">
        <v>11.625163529657168</v>
      </c>
      <c r="AN36" s="282"/>
      <c r="AO36" s="282">
        <v>6.8210694840816446</v>
      </c>
      <c r="AP36" s="144"/>
      <c r="AQ36" s="282">
        <v>3.807831719211674</v>
      </c>
      <c r="AR36" s="144"/>
      <c r="AS36" s="220">
        <v>3.6347222109261264</v>
      </c>
      <c r="AT36" s="144"/>
      <c r="AU36" s="220">
        <f t="shared" si="13"/>
        <v>3.680247189947921</v>
      </c>
      <c r="AV36" s="22"/>
      <c r="AW36" s="220">
        <f t="shared" si="14"/>
        <v>3.0585700699063039</v>
      </c>
      <c r="AX36" s="220"/>
      <c r="AY36" s="220">
        <f t="shared" si="15"/>
        <v>1.9493708229794282</v>
      </c>
      <c r="AZ36" s="220"/>
      <c r="BA36" s="220">
        <f t="shared" si="16"/>
        <v>1.571450944825338</v>
      </c>
    </row>
    <row r="37" spans="1:53" s="4" customFormat="1" ht="13.5">
      <c r="A37" s="79" t="s">
        <v>163</v>
      </c>
      <c r="B37" s="197">
        <v>2775</v>
      </c>
      <c r="C37" s="125" t="s">
        <v>71</v>
      </c>
      <c r="D37" s="197">
        <v>207</v>
      </c>
      <c r="E37" s="125" t="s">
        <v>71</v>
      </c>
      <c r="F37" s="197">
        <v>1502.3562308115629</v>
      </c>
      <c r="G37" s="191" t="s">
        <v>71</v>
      </c>
      <c r="H37" s="246">
        <v>718.93292159811108</v>
      </c>
      <c r="I37" s="125" t="s">
        <v>71</v>
      </c>
      <c r="J37" s="246">
        <v>2026.1076291418367</v>
      </c>
      <c r="K37" s="140" t="s">
        <v>71</v>
      </c>
      <c r="L37" s="246">
        <v>2379.1621474882054</v>
      </c>
      <c r="M37" s="191" t="s">
        <v>71</v>
      </c>
      <c r="N37" s="246">
        <v>5694.5649729653669</v>
      </c>
      <c r="O37" s="191"/>
      <c r="P37" s="246">
        <v>3447.7911811787053</v>
      </c>
      <c r="Q37" s="191"/>
      <c r="R37" s="246">
        <v>3491</v>
      </c>
      <c r="S37" s="191"/>
      <c r="T37" s="246">
        <v>2461.0298530172258</v>
      </c>
      <c r="U37" s="191"/>
      <c r="V37" s="246">
        <v>1342.4758030000003</v>
      </c>
      <c r="W37" s="191" t="s">
        <v>71</v>
      </c>
      <c r="X37" s="246">
        <v>1728</v>
      </c>
      <c r="Y37" s="191" t="s">
        <v>71</v>
      </c>
      <c r="Z37" s="246">
        <v>1004.19499</v>
      </c>
      <c r="AA37" s="191" t="s">
        <v>71</v>
      </c>
      <c r="AB37" s="191"/>
      <c r="AC37" s="217">
        <v>1.2330593201510776</v>
      </c>
      <c r="AD37" s="217"/>
      <c r="AE37" s="217">
        <v>0.14486668066344741</v>
      </c>
      <c r="AF37" s="217"/>
      <c r="AG37" s="217">
        <v>1.2180523746775671</v>
      </c>
      <c r="AH37" s="217"/>
      <c r="AI37" s="282">
        <v>0.41534433616530742</v>
      </c>
      <c r="AJ37" s="282"/>
      <c r="AK37" s="282">
        <v>0.79680451726003543</v>
      </c>
      <c r="AL37" s="282"/>
      <c r="AM37" s="282">
        <v>0.77078054675616159</v>
      </c>
      <c r="AN37" s="282"/>
      <c r="AO37" s="282">
        <v>2.0917503404275264</v>
      </c>
      <c r="AP37" s="144"/>
      <c r="AQ37" s="282">
        <v>0.97955399977584567</v>
      </c>
      <c r="AR37" s="144"/>
      <c r="AS37" s="220">
        <v>0.9464321054928847</v>
      </c>
      <c r="AT37" s="144"/>
      <c r="AU37" s="220">
        <f t="shared" si="13"/>
        <v>0.51898817442339928</v>
      </c>
      <c r="AV37" s="191"/>
      <c r="AW37" s="220">
        <f t="shared" si="14"/>
        <v>0.24617553669375927</v>
      </c>
      <c r="AX37" s="220"/>
      <c r="AY37" s="220">
        <f t="shared" si="15"/>
        <v>0.32678626136092859</v>
      </c>
      <c r="AZ37" s="220"/>
      <c r="BA37" s="220">
        <f t="shared" si="16"/>
        <v>0.20884868485302946</v>
      </c>
    </row>
    <row r="38" spans="1:53" s="4" customFormat="1" ht="12">
      <c r="A38" s="114" t="s">
        <v>69</v>
      </c>
      <c r="B38" s="197">
        <v>14773</v>
      </c>
      <c r="C38" s="125"/>
      <c r="D38" s="197">
        <v>8665</v>
      </c>
      <c r="E38" s="125"/>
      <c r="F38" s="197">
        <v>6289.4930300754258</v>
      </c>
      <c r="G38" s="191"/>
      <c r="H38" s="200">
        <v>19020.624484387361</v>
      </c>
      <c r="I38" s="65"/>
      <c r="J38" s="246">
        <v>23593.746296393605</v>
      </c>
      <c r="K38" s="140"/>
      <c r="L38" s="246">
        <v>29823.770604910984</v>
      </c>
      <c r="M38" s="22"/>
      <c r="N38" s="246">
        <v>26607.437080777068</v>
      </c>
      <c r="O38" s="22"/>
      <c r="P38" s="246">
        <v>21141.121818357344</v>
      </c>
      <c r="Q38" s="22"/>
      <c r="R38" s="246">
        <v>13867</v>
      </c>
      <c r="S38" s="22"/>
      <c r="T38" s="246">
        <v>19447.700699775312</v>
      </c>
      <c r="U38" s="22"/>
      <c r="V38" s="246">
        <v>14802.152925999999</v>
      </c>
      <c r="W38" s="140"/>
      <c r="X38" s="246">
        <v>9864</v>
      </c>
      <c r="Y38" s="140"/>
      <c r="Z38" s="246">
        <v>11028.89681</v>
      </c>
      <c r="AA38" s="140"/>
      <c r="AB38" s="140"/>
      <c r="AC38" s="217">
        <v>6.5643190402132863</v>
      </c>
      <c r="AD38" s="217"/>
      <c r="AE38" s="217">
        <v>6.0641052557911683</v>
      </c>
      <c r="AF38" s="217"/>
      <c r="AG38" s="217">
        <v>5.0992778967362451</v>
      </c>
      <c r="AH38" s="217"/>
      <c r="AI38" s="282">
        <v>10.988658903470943</v>
      </c>
      <c r="AJ38" s="282"/>
      <c r="AK38" s="282">
        <v>9.2786796504074545</v>
      </c>
      <c r="AL38" s="282"/>
      <c r="AM38" s="282">
        <v>9.6620494056921302</v>
      </c>
      <c r="AN38" s="282"/>
      <c r="AO38" s="282">
        <v>9.7735500140649485</v>
      </c>
      <c r="AP38" s="144"/>
      <c r="AQ38" s="282">
        <v>6.0064166733672479</v>
      </c>
      <c r="AR38" s="144"/>
      <c r="AS38" s="220">
        <v>3.7594311105327507</v>
      </c>
      <c r="AT38" s="144"/>
      <c r="AU38" s="220">
        <f t="shared" si="13"/>
        <v>4.101180109836891</v>
      </c>
      <c r="AV38" s="22"/>
      <c r="AW38" s="220">
        <f t="shared" si="14"/>
        <v>2.7143341672439427</v>
      </c>
      <c r="AX38" s="220"/>
      <c r="AY38" s="220">
        <f t="shared" si="15"/>
        <v>1.8654049086019677</v>
      </c>
      <c r="AZ38" s="220"/>
      <c r="BA38" s="220">
        <f t="shared" si="16"/>
        <v>2.2937483427877607</v>
      </c>
    </row>
    <row r="39" spans="1:53" s="4" customFormat="1" ht="12">
      <c r="A39" s="114" t="s">
        <v>70</v>
      </c>
      <c r="B39" s="197">
        <v>11770</v>
      </c>
      <c r="C39" s="125"/>
      <c r="D39" s="197">
        <v>4545</v>
      </c>
      <c r="E39" s="125"/>
      <c r="F39" s="197">
        <v>3023.4222310268997</v>
      </c>
      <c r="G39" s="191" t="s">
        <v>71</v>
      </c>
      <c r="H39" s="200">
        <v>4630.8102117611015</v>
      </c>
      <c r="I39" s="65"/>
      <c r="J39" s="246">
        <v>7564.2654484636096</v>
      </c>
      <c r="K39" s="140"/>
      <c r="L39" s="246">
        <v>8840.9776325452076</v>
      </c>
      <c r="M39" s="22"/>
      <c r="N39" s="246">
        <v>10363.461134011679</v>
      </c>
      <c r="O39" s="22"/>
      <c r="P39" s="246">
        <v>11764.554834677749</v>
      </c>
      <c r="Q39" s="22"/>
      <c r="R39" s="246">
        <v>9146</v>
      </c>
      <c r="S39" s="22"/>
      <c r="T39" s="246">
        <v>10587.691654744094</v>
      </c>
      <c r="U39" s="22"/>
      <c r="V39" s="246">
        <v>4087.5212789999991</v>
      </c>
      <c r="W39" s="140"/>
      <c r="X39" s="246">
        <v>4829</v>
      </c>
      <c r="Y39" s="140"/>
      <c r="Z39" s="246">
        <v>4260.3845240000001</v>
      </c>
      <c r="AA39" s="140"/>
      <c r="AB39" s="140"/>
      <c r="AC39" s="217">
        <v>5.2299489002443904</v>
      </c>
      <c r="AD39" s="217"/>
      <c r="AE39" s="217">
        <v>3.1807684232626499</v>
      </c>
      <c r="AF39" s="217"/>
      <c r="AG39" s="217">
        <v>2.4512739073647665</v>
      </c>
      <c r="AH39" s="217"/>
      <c r="AI39" s="282">
        <v>2.6753271905200435</v>
      </c>
      <c r="AJ39" s="282"/>
      <c r="AK39" s="282">
        <v>2.9747881072056699</v>
      </c>
      <c r="AL39" s="282"/>
      <c r="AM39" s="282">
        <v>2.8642241053921156</v>
      </c>
      <c r="AN39" s="282"/>
      <c r="AO39" s="282">
        <v>3.8067479180570247</v>
      </c>
      <c r="AP39" s="144"/>
      <c r="AQ39" s="282">
        <v>3.3424346598482528</v>
      </c>
      <c r="AR39" s="144"/>
      <c r="AS39" s="220">
        <v>2.4795382517438913</v>
      </c>
      <c r="AT39" s="144"/>
      <c r="AU39" s="220">
        <f t="shared" si="13"/>
        <v>2.232759085192225</v>
      </c>
      <c r="AV39" s="22"/>
      <c r="AW39" s="220">
        <f t="shared" si="14"/>
        <v>0.74954628035480952</v>
      </c>
      <c r="AX39" s="220"/>
      <c r="AY39" s="220">
        <f t="shared" si="15"/>
        <v>0.91322387506477098</v>
      </c>
      <c r="AZ39" s="220"/>
      <c r="BA39" s="220">
        <f t="shared" si="16"/>
        <v>0.88605869743046617</v>
      </c>
    </row>
    <row r="40" spans="1:53" s="4" customFormat="1" ht="12">
      <c r="A40" s="114" t="s">
        <v>128</v>
      </c>
      <c r="B40" s="264">
        <v>157</v>
      </c>
      <c r="C40" s="125" t="s">
        <v>71</v>
      </c>
      <c r="D40" s="200">
        <v>0</v>
      </c>
      <c r="E40" s="125"/>
      <c r="F40" s="197">
        <v>467.4140625</v>
      </c>
      <c r="G40" s="196" t="s">
        <v>71</v>
      </c>
      <c r="H40" s="200">
        <v>0</v>
      </c>
      <c r="I40" s="100"/>
      <c r="J40" s="200">
        <v>0</v>
      </c>
      <c r="K40" s="196"/>
      <c r="L40" s="246">
        <v>0</v>
      </c>
      <c r="M40" s="22"/>
      <c r="N40" s="246">
        <v>0</v>
      </c>
      <c r="O40" s="22"/>
      <c r="P40" s="246">
        <v>0</v>
      </c>
      <c r="Q40" s="22"/>
      <c r="R40" s="246">
        <v>0</v>
      </c>
      <c r="S40" s="22"/>
      <c r="T40" s="246">
        <v>0</v>
      </c>
      <c r="U40" s="22"/>
      <c r="V40" s="246">
        <v>0</v>
      </c>
      <c r="W40" s="196"/>
      <c r="X40" s="246">
        <v>81</v>
      </c>
      <c r="Y40" s="196" t="s">
        <v>71</v>
      </c>
      <c r="Z40" s="246">
        <v>114.3768419</v>
      </c>
      <c r="AA40" s="196" t="s">
        <v>71</v>
      </c>
      <c r="AB40" s="196"/>
      <c r="AC40" s="217">
        <v>6.9762275049988887E-2</v>
      </c>
      <c r="AD40" s="217"/>
      <c r="AE40" s="217">
        <v>0</v>
      </c>
      <c r="AF40" s="217"/>
      <c r="AG40" s="217">
        <v>0.37896125906055106</v>
      </c>
      <c r="AH40" s="217"/>
      <c r="AI40" s="289">
        <v>0</v>
      </c>
      <c r="AJ40" s="289"/>
      <c r="AK40" s="282">
        <v>0</v>
      </c>
      <c r="AL40" s="282"/>
      <c r="AM40" s="282">
        <v>0</v>
      </c>
      <c r="AN40" s="282"/>
      <c r="AO40" s="282">
        <v>0</v>
      </c>
      <c r="AP40" s="144"/>
      <c r="AQ40" s="282">
        <v>0</v>
      </c>
      <c r="AR40" s="144"/>
      <c r="AS40" s="220">
        <v>0</v>
      </c>
      <c r="AT40" s="144"/>
      <c r="AU40" s="220">
        <f t="shared" si="13"/>
        <v>0</v>
      </c>
      <c r="AV40" s="22"/>
      <c r="AW40" s="220">
        <f t="shared" si="14"/>
        <v>0</v>
      </c>
      <c r="AX40" s="220"/>
      <c r="AY40" s="220">
        <f t="shared" si="15"/>
        <v>1.5318106001293528E-2</v>
      </c>
      <c r="AZ40" s="220"/>
      <c r="BA40" s="220">
        <f>Z40/SUM($Z$33:$Z$40)*100</f>
        <v>2.3787663995871833E-2</v>
      </c>
    </row>
    <row r="41" spans="1:53" s="3" customFormat="1" ht="13.5">
      <c r="A41" s="79" t="s">
        <v>129</v>
      </c>
      <c r="B41" s="200">
        <v>1836</v>
      </c>
      <c r="C41" s="125" t="s">
        <v>71</v>
      </c>
      <c r="D41" s="200">
        <v>904</v>
      </c>
      <c r="E41" s="125" t="s">
        <v>71</v>
      </c>
      <c r="F41" s="197">
        <v>935.80759123224357</v>
      </c>
      <c r="G41" s="140" t="s">
        <v>71</v>
      </c>
      <c r="H41" s="200">
        <v>0</v>
      </c>
      <c r="I41" s="89"/>
      <c r="J41" s="246">
        <v>169.74595282865718</v>
      </c>
      <c r="K41" s="125" t="s">
        <v>71</v>
      </c>
      <c r="L41" s="246">
        <v>0</v>
      </c>
      <c r="M41" s="28"/>
      <c r="N41" s="246">
        <v>0</v>
      </c>
      <c r="O41" s="28"/>
      <c r="P41" s="246">
        <v>56.310122266666674</v>
      </c>
      <c r="Q41" s="191" t="s">
        <v>71</v>
      </c>
      <c r="R41" s="246">
        <v>254</v>
      </c>
      <c r="S41" s="191" t="s">
        <v>71</v>
      </c>
      <c r="T41" s="246">
        <v>1058.8478455619806</v>
      </c>
      <c r="U41" s="191" t="s">
        <v>71</v>
      </c>
      <c r="V41" s="246">
        <v>4650.735939595208</v>
      </c>
      <c r="W41" s="125"/>
      <c r="X41" s="246">
        <v>6607</v>
      </c>
      <c r="Y41" s="125"/>
      <c r="Z41" s="246">
        <v>8769.3879140000008</v>
      </c>
      <c r="AA41" s="125"/>
      <c r="AB41" s="125"/>
      <c r="AC41" s="223" t="s">
        <v>80</v>
      </c>
      <c r="AD41" s="220"/>
      <c r="AE41" s="223" t="s">
        <v>80</v>
      </c>
      <c r="AF41" s="220"/>
      <c r="AG41" s="223" t="s">
        <v>80</v>
      </c>
      <c r="AH41" s="223"/>
      <c r="AI41" s="289">
        <v>0</v>
      </c>
      <c r="AJ41" s="217"/>
      <c r="AK41" s="235" t="s">
        <v>80</v>
      </c>
      <c r="AL41" s="235"/>
      <c r="AM41" s="220">
        <v>0</v>
      </c>
      <c r="AN41" s="220"/>
      <c r="AO41" s="220">
        <v>0</v>
      </c>
      <c r="AP41" s="144"/>
      <c r="AQ41" s="235" t="s">
        <v>80</v>
      </c>
      <c r="AR41" s="144"/>
      <c r="AS41" s="216" t="s">
        <v>80</v>
      </c>
      <c r="AT41" s="144"/>
      <c r="AU41" s="216" t="s">
        <v>80</v>
      </c>
      <c r="AV41" s="191"/>
      <c r="AW41" s="223" t="s">
        <v>80</v>
      </c>
      <c r="AX41" s="223"/>
      <c r="AY41" s="223" t="s">
        <v>80</v>
      </c>
      <c r="AZ41" s="223"/>
      <c r="BA41" s="223" t="s">
        <v>80</v>
      </c>
    </row>
    <row r="42" spans="1:53" s="4" customFormat="1" ht="6.6" customHeight="1">
      <c r="A42" s="23"/>
      <c r="B42" s="197"/>
      <c r="C42" s="125"/>
      <c r="D42" s="197"/>
      <c r="E42" s="96"/>
      <c r="F42" s="197"/>
      <c r="G42" s="150"/>
      <c r="H42" s="199"/>
      <c r="I42" s="125"/>
      <c r="J42" s="246"/>
      <c r="K42" s="150"/>
      <c r="L42" s="246"/>
      <c r="M42" s="22"/>
      <c r="N42" s="246"/>
      <c r="O42" s="22"/>
      <c r="P42" s="246"/>
      <c r="Q42" s="22"/>
      <c r="R42" s="246"/>
      <c r="S42" s="22"/>
      <c r="T42" s="22"/>
      <c r="U42" s="22"/>
      <c r="V42" s="22"/>
      <c r="W42" s="150"/>
      <c r="X42" s="150"/>
      <c r="Y42" s="150"/>
      <c r="Z42" s="150"/>
      <c r="AA42" s="150"/>
      <c r="AB42" s="150"/>
      <c r="AC42" s="217"/>
      <c r="AD42" s="217"/>
      <c r="AE42" s="217"/>
      <c r="AF42" s="218"/>
      <c r="AG42" s="217"/>
      <c r="AH42" s="217"/>
      <c r="AI42" s="225"/>
      <c r="AJ42" s="225"/>
      <c r="AK42" s="225"/>
      <c r="AL42" s="225"/>
      <c r="AM42" s="225"/>
      <c r="AN42" s="225"/>
      <c r="AO42" s="225"/>
      <c r="AP42" s="144"/>
      <c r="AQ42" s="225"/>
      <c r="AR42" s="144"/>
      <c r="AS42" s="217"/>
      <c r="AT42" s="144"/>
      <c r="AU42" s="22"/>
      <c r="AV42" s="22"/>
      <c r="AW42" s="22"/>
      <c r="AX42" s="22"/>
    </row>
    <row r="43" spans="1:53" s="38" customFormat="1" ht="12">
      <c r="A43" s="46" t="s">
        <v>143</v>
      </c>
      <c r="B43" s="201">
        <v>226886</v>
      </c>
      <c r="C43" s="126"/>
      <c r="D43" s="201">
        <v>143794</v>
      </c>
      <c r="E43" s="126"/>
      <c r="F43" s="198">
        <v>124276.6640309444</v>
      </c>
      <c r="G43" s="186"/>
      <c r="H43" s="198">
        <v>173093.22867760863</v>
      </c>
      <c r="I43" s="124"/>
      <c r="J43" s="257">
        <v>254448.88032683986</v>
      </c>
      <c r="K43" s="186"/>
      <c r="L43" s="257">
        <v>308669.20000782784</v>
      </c>
      <c r="M43" s="29"/>
      <c r="N43" s="257">
        <v>272239.22773697134</v>
      </c>
      <c r="O43" s="29"/>
      <c r="P43" s="257">
        <v>352031.92167279619</v>
      </c>
      <c r="Q43" s="29"/>
      <c r="R43" s="257">
        <v>369113</v>
      </c>
      <c r="S43" s="29"/>
      <c r="T43" s="257">
        <f>SUM(T44:T52)</f>
        <v>475256.52214738092</v>
      </c>
      <c r="U43" s="257"/>
      <c r="V43" s="257">
        <f t="shared" ref="V43:Z43" si="17">SUM(V44:V52)</f>
        <v>549983.47737686965</v>
      </c>
      <c r="W43" s="257"/>
      <c r="X43" s="257">
        <f t="shared" si="17"/>
        <v>535393</v>
      </c>
      <c r="Y43" s="257"/>
      <c r="Z43" s="257">
        <f t="shared" si="17"/>
        <v>489593.57443699997</v>
      </c>
      <c r="AA43" s="186"/>
      <c r="AB43" s="186"/>
      <c r="AC43" s="214">
        <v>100.00000000000001</v>
      </c>
      <c r="AD43" s="214"/>
      <c r="AE43" s="214">
        <v>100.00000000000003</v>
      </c>
      <c r="AF43" s="214"/>
      <c r="AG43" s="214">
        <v>100.00000000000001</v>
      </c>
      <c r="AH43" s="214"/>
      <c r="AI43" s="214">
        <v>99.999999999999986</v>
      </c>
      <c r="AJ43" s="214"/>
      <c r="AK43" s="214">
        <v>100.00000000000003</v>
      </c>
      <c r="AL43" s="214"/>
      <c r="AM43" s="214">
        <v>99.999999999999986</v>
      </c>
      <c r="AN43" s="214"/>
      <c r="AO43" s="214">
        <v>100.00000000000001</v>
      </c>
      <c r="AP43" s="67"/>
      <c r="AQ43" s="214">
        <v>100</v>
      </c>
      <c r="AR43" s="67"/>
      <c r="AS43" s="214">
        <v>99.999999999999986</v>
      </c>
      <c r="AT43" s="67"/>
      <c r="AU43" s="214">
        <f>SUM(AU44:AU51)</f>
        <v>100</v>
      </c>
      <c r="AV43" s="214"/>
      <c r="AW43" s="214">
        <f t="shared" ref="AW43:BA43" si="18">SUM(AW44:AW51)</f>
        <v>100</v>
      </c>
      <c r="AX43" s="214"/>
      <c r="AY43" s="214">
        <f t="shared" si="18"/>
        <v>100.00000000000001</v>
      </c>
      <c r="AZ43" s="214"/>
      <c r="BA43" s="214">
        <f t="shared" si="18"/>
        <v>100</v>
      </c>
    </row>
    <row r="44" spans="1:53" s="4" customFormat="1" ht="12">
      <c r="A44" s="337" t="s">
        <v>8</v>
      </c>
      <c r="B44" s="197">
        <v>130251</v>
      </c>
      <c r="C44" s="12"/>
      <c r="D44" s="197">
        <v>101395</v>
      </c>
      <c r="E44" s="12"/>
      <c r="F44" s="197">
        <v>82556.09734053853</v>
      </c>
      <c r="G44" s="140"/>
      <c r="H44" s="200">
        <v>94855.136131164778</v>
      </c>
      <c r="I44" s="65"/>
      <c r="J44" s="200">
        <v>166512.97332762982</v>
      </c>
      <c r="K44" s="266"/>
      <c r="L44" s="200">
        <v>196400.83892313138</v>
      </c>
      <c r="M44" s="22"/>
      <c r="N44" s="200">
        <v>183897.3449711157</v>
      </c>
      <c r="O44" s="22"/>
      <c r="P44" s="200">
        <v>275374.39877642464</v>
      </c>
      <c r="Q44" s="22"/>
      <c r="R44" s="200">
        <v>298151</v>
      </c>
      <c r="S44" s="22"/>
      <c r="T44" s="200">
        <v>400943.49432768754</v>
      </c>
      <c r="U44" s="22"/>
      <c r="V44" s="200">
        <v>490089.48066680646</v>
      </c>
      <c r="W44" s="266"/>
      <c r="X44" s="200">
        <v>483449</v>
      </c>
      <c r="Y44" s="266"/>
      <c r="Z44" s="246">
        <v>447968.9252</v>
      </c>
      <c r="AA44" s="266"/>
      <c r="AB44" s="266"/>
      <c r="AC44" s="217">
        <v>57.687044098693917</v>
      </c>
      <c r="AD44" s="217"/>
      <c r="AE44" s="217">
        <v>70.90906547872973</v>
      </c>
      <c r="AF44" s="217"/>
      <c r="AG44" s="217">
        <v>66.933293414328745</v>
      </c>
      <c r="AH44" s="217"/>
      <c r="AI44" s="220">
        <v>54.800027046601194</v>
      </c>
      <c r="AJ44" s="220"/>
      <c r="AK44" s="220">
        <v>65.484324436432573</v>
      </c>
      <c r="AL44" s="220"/>
      <c r="AM44" s="220">
        <v>63.628259287985543</v>
      </c>
      <c r="AN44" s="220"/>
      <c r="AO44" s="220">
        <v>67.54990693288012</v>
      </c>
      <c r="AP44" s="67"/>
      <c r="AQ44" s="220">
        <v>78.23678395310975</v>
      </c>
      <c r="AR44" s="67"/>
      <c r="AS44" s="220">
        <v>80.776306057593047</v>
      </c>
      <c r="AT44" s="67"/>
      <c r="AU44" s="220">
        <f>T44/($T$43-$T$52)*100</f>
        <v>84.422545410519362</v>
      </c>
      <c r="AV44" s="220"/>
      <c r="AW44" s="220">
        <f>V44/SUM($V$44:$V$51)*100</f>
        <v>89.67014133637467</v>
      </c>
      <c r="AX44" s="220"/>
      <c r="AY44" s="220">
        <f>X44/SUM($X$44:$X$51)*100</f>
        <v>90.745770538206401</v>
      </c>
      <c r="AZ44" s="220"/>
      <c r="BA44" s="220">
        <f>Z44/SUM($Z$44:$Z$51)*100</f>
        <v>91.867904959624397</v>
      </c>
    </row>
    <row r="45" spans="1:53" s="4" customFormat="1" ht="12">
      <c r="A45" s="337" t="s">
        <v>9</v>
      </c>
      <c r="B45" s="197">
        <v>14819</v>
      </c>
      <c r="C45" s="12"/>
      <c r="D45" s="197">
        <v>8498</v>
      </c>
      <c r="E45" s="12"/>
      <c r="F45" s="197">
        <v>4781.7214928423573</v>
      </c>
      <c r="G45" s="140"/>
      <c r="H45" s="200">
        <v>4212.0027009084479</v>
      </c>
      <c r="I45" s="65"/>
      <c r="J45" s="200">
        <v>9351.0008153906419</v>
      </c>
      <c r="K45" s="266"/>
      <c r="L45" s="200">
        <v>11070.436670810712</v>
      </c>
      <c r="M45" s="22"/>
      <c r="N45" s="200">
        <v>8113.8058977087912</v>
      </c>
      <c r="O45" s="22"/>
      <c r="P45" s="200">
        <v>13055.269944552243</v>
      </c>
      <c r="Q45" s="22"/>
      <c r="R45" s="200">
        <v>10006</v>
      </c>
      <c r="S45" s="22"/>
      <c r="T45" s="200">
        <v>7057.4243444489111</v>
      </c>
      <c r="U45" s="22"/>
      <c r="V45" s="200">
        <v>5149.7963739999996</v>
      </c>
      <c r="W45" s="266"/>
      <c r="X45" s="200">
        <v>4823</v>
      </c>
      <c r="Y45" s="266" t="s">
        <v>71</v>
      </c>
      <c r="Z45" s="246">
        <v>3618.6851550000001</v>
      </c>
      <c r="AA45" s="266" t="s">
        <v>71</v>
      </c>
      <c r="AB45" s="266"/>
      <c r="AC45" s="217">
        <v>6.5632072421597156</v>
      </c>
      <c r="AD45" s="217"/>
      <c r="AE45" s="217">
        <v>5.9429482562083464</v>
      </c>
      <c r="AF45" s="217"/>
      <c r="AG45" s="217">
        <v>3.8768350008819805</v>
      </c>
      <c r="AH45" s="217"/>
      <c r="AI45" s="220">
        <v>2.433372312185262</v>
      </c>
      <c r="AJ45" s="220"/>
      <c r="AK45" s="220">
        <v>3.6774550292579451</v>
      </c>
      <c r="AL45" s="220"/>
      <c r="AM45" s="220">
        <v>3.5865051228078362</v>
      </c>
      <c r="AN45" s="220"/>
      <c r="AO45" s="220">
        <v>2.9803955753019125</v>
      </c>
      <c r="AP45" s="62"/>
      <c r="AQ45" s="220">
        <v>3.7091404961386174</v>
      </c>
      <c r="AR45" s="62"/>
      <c r="AS45" s="220">
        <v>2.7108670385552158</v>
      </c>
      <c r="AT45" s="62"/>
      <c r="AU45" s="220">
        <f t="shared" ref="AU45:AU51" si="19">T45/($T$43-$T$52)*100</f>
        <v>1.4860092148386284</v>
      </c>
      <c r="AV45" s="22"/>
      <c r="AW45" s="220">
        <f t="shared" ref="AW45:AW51" si="20">V45/SUM($V$44:$V$51)*100</f>
        <v>0.94224215561990143</v>
      </c>
      <c r="AX45" s="220"/>
      <c r="AY45" s="220">
        <f t="shared" ref="AY45:AY51" si="21">X45/SUM($X$44:$X$51)*100</f>
        <v>0.905300975502627</v>
      </c>
      <c r="AZ45" s="220"/>
      <c r="BA45" s="220">
        <f t="shared" ref="BA45:BA51" si="22">Z45/SUM($Z$44:$Z$51)*100</f>
        <v>0.74210733199835732</v>
      </c>
    </row>
    <row r="46" spans="1:53" s="4" customFormat="1" ht="12">
      <c r="A46" s="337" t="s">
        <v>10</v>
      </c>
      <c r="B46" s="197">
        <v>27623</v>
      </c>
      <c r="C46" s="12"/>
      <c r="D46" s="197">
        <v>12674</v>
      </c>
      <c r="E46" s="12"/>
      <c r="F46" s="197">
        <v>15121.327185488266</v>
      </c>
      <c r="G46" s="140"/>
      <c r="H46" s="200">
        <v>29560.111224589498</v>
      </c>
      <c r="I46" s="65"/>
      <c r="J46" s="200">
        <v>18112.999197107274</v>
      </c>
      <c r="K46" s="266"/>
      <c r="L46" s="200">
        <v>25803.60215098675</v>
      </c>
      <c r="M46" s="22"/>
      <c r="N46" s="200">
        <v>19590.741886002408</v>
      </c>
      <c r="O46" s="22"/>
      <c r="P46" s="200">
        <v>16240.006306687694</v>
      </c>
      <c r="Q46" s="22"/>
      <c r="R46" s="200">
        <v>20682</v>
      </c>
      <c r="S46" s="22"/>
      <c r="T46" s="200">
        <v>16359.178407437772</v>
      </c>
      <c r="U46" s="22"/>
      <c r="V46" s="200">
        <v>12283.480980999997</v>
      </c>
      <c r="W46" s="266"/>
      <c r="X46" s="200">
        <v>15874</v>
      </c>
      <c r="Y46" s="266"/>
      <c r="Z46" s="246">
        <v>10555.823609999999</v>
      </c>
      <c r="AA46" s="266"/>
      <c r="AB46" s="266"/>
      <c r="AC46" s="217">
        <v>12.23398836967257</v>
      </c>
      <c r="AD46" s="217"/>
      <c r="AE46" s="217">
        <v>8.8633709342415372</v>
      </c>
      <c r="AF46" s="217"/>
      <c r="AG46" s="217">
        <v>12.2597877313098</v>
      </c>
      <c r="AH46" s="217"/>
      <c r="AI46" s="220">
        <v>17.077566494323182</v>
      </c>
      <c r="AJ46" s="220"/>
      <c r="AK46" s="220">
        <v>7.1232738941392775</v>
      </c>
      <c r="AL46" s="220"/>
      <c r="AM46" s="220">
        <v>8.3596297104901858</v>
      </c>
      <c r="AN46" s="220"/>
      <c r="AO46" s="220">
        <v>7.1961495221880165</v>
      </c>
      <c r="AP46" s="62"/>
      <c r="AQ46" s="220">
        <v>4.6139578350746842</v>
      </c>
      <c r="AR46" s="62"/>
      <c r="AS46" s="220">
        <v>5.6032532571855853</v>
      </c>
      <c r="AT46" s="62"/>
      <c r="AU46" s="220">
        <f t="shared" si="19"/>
        <v>3.4445838416621264</v>
      </c>
      <c r="AV46" s="22"/>
      <c r="AW46" s="220">
        <f t="shared" si="20"/>
        <v>2.2474701439629192</v>
      </c>
      <c r="AX46" s="220"/>
      <c r="AY46" s="220">
        <f t="shared" si="21"/>
        <v>2.9796283817393117</v>
      </c>
      <c r="AZ46" s="220"/>
      <c r="BA46" s="220">
        <f t="shared" si="22"/>
        <v>2.1647514941825241</v>
      </c>
    </row>
    <row r="47" spans="1:53" s="4" customFormat="1" ht="12">
      <c r="A47" s="326" t="s">
        <v>5</v>
      </c>
      <c r="B47" s="197">
        <v>7726</v>
      </c>
      <c r="C47" s="12"/>
      <c r="D47" s="197">
        <v>2803</v>
      </c>
      <c r="E47" s="12" t="s">
        <v>71</v>
      </c>
      <c r="F47" s="197">
        <v>2407.2840470050005</v>
      </c>
      <c r="G47" s="191" t="s">
        <v>71</v>
      </c>
      <c r="H47" s="200">
        <v>5004.7623329670223</v>
      </c>
      <c r="I47" s="65"/>
      <c r="J47" s="200">
        <v>6935.2887316321849</v>
      </c>
      <c r="K47" s="266"/>
      <c r="L47" s="200">
        <v>7954.6731294468482</v>
      </c>
      <c r="M47" s="22"/>
      <c r="N47" s="200">
        <v>10535.423304774435</v>
      </c>
      <c r="O47" s="22"/>
      <c r="P47" s="200">
        <v>6721.1636559695289</v>
      </c>
      <c r="Q47" s="22"/>
      <c r="R47" s="200">
        <v>6947</v>
      </c>
      <c r="S47" s="22"/>
      <c r="T47" s="200">
        <v>6546.1001503520401</v>
      </c>
      <c r="U47" s="22"/>
      <c r="V47" s="200">
        <v>4607.7595479999991</v>
      </c>
      <c r="W47" s="191" t="s">
        <v>71</v>
      </c>
      <c r="X47" s="200">
        <v>4881</v>
      </c>
      <c r="Y47" s="191"/>
      <c r="Z47" s="246">
        <v>4485.417477</v>
      </c>
      <c r="AA47" s="191"/>
      <c r="AB47" s="191"/>
      <c r="AC47" s="217">
        <v>3.4217787403283593</v>
      </c>
      <c r="AD47" s="217"/>
      <c r="AE47" s="217">
        <v>1.9602358157392319</v>
      </c>
      <c r="AF47" s="217"/>
      <c r="AG47" s="217">
        <v>1.9517328778900267</v>
      </c>
      <c r="AH47" s="217"/>
      <c r="AI47" s="220">
        <v>2.8913680628654421</v>
      </c>
      <c r="AJ47" s="220"/>
      <c r="AK47" s="220">
        <v>2.7274313123275333</v>
      </c>
      <c r="AL47" s="220"/>
      <c r="AM47" s="220">
        <v>2.577086774205239</v>
      </c>
      <c r="AN47" s="220"/>
      <c r="AO47" s="220">
        <v>3.8699137491505877</v>
      </c>
      <c r="AP47" s="62"/>
      <c r="AQ47" s="220">
        <v>1.9095537973103685</v>
      </c>
      <c r="AR47" s="62"/>
      <c r="AS47" s="220">
        <v>1.8821100656449214</v>
      </c>
      <c r="AT47" s="62"/>
      <c r="AU47" s="220">
        <f t="shared" si="19"/>
        <v>1.3783449414276723</v>
      </c>
      <c r="AV47" s="22"/>
      <c r="AW47" s="220">
        <f t="shared" si="20"/>
        <v>0.84306737078099903</v>
      </c>
      <c r="AX47" s="220"/>
      <c r="AY47" s="220">
        <f t="shared" si="21"/>
        <v>0.91618786262250096</v>
      </c>
      <c r="AZ47" s="220"/>
      <c r="BA47" s="220">
        <f t="shared" si="22"/>
        <v>0.91985377400297008</v>
      </c>
    </row>
    <row r="48" spans="1:53" s="4" customFormat="1" ht="12">
      <c r="A48" s="337" t="s">
        <v>6</v>
      </c>
      <c r="B48" s="197">
        <v>17158</v>
      </c>
      <c r="C48" s="12"/>
      <c r="D48" s="197">
        <v>4264</v>
      </c>
      <c r="E48" s="12"/>
      <c r="F48" s="197">
        <v>6773.7440454511652</v>
      </c>
      <c r="G48" s="191"/>
      <c r="H48" s="200">
        <v>16141.8961582051</v>
      </c>
      <c r="I48" s="65"/>
      <c r="J48" s="200">
        <v>22896.912673431179</v>
      </c>
      <c r="K48" s="266"/>
      <c r="L48" s="200">
        <v>29706.383841967479</v>
      </c>
      <c r="M48" s="22"/>
      <c r="N48" s="200">
        <v>9133.0523812980118</v>
      </c>
      <c r="O48" s="22"/>
      <c r="P48" s="200">
        <v>9565.3896256403768</v>
      </c>
      <c r="Q48" s="22"/>
      <c r="R48" s="200">
        <v>8785</v>
      </c>
      <c r="S48" s="22"/>
      <c r="T48" s="200">
        <v>10775.685020359691</v>
      </c>
      <c r="U48" s="22"/>
      <c r="V48" s="200">
        <v>11957.926060000003</v>
      </c>
      <c r="W48" s="266"/>
      <c r="X48" s="200">
        <v>5712</v>
      </c>
      <c r="Y48" s="266"/>
      <c r="Z48" s="246">
        <v>3554.0522080000001</v>
      </c>
      <c r="AA48" s="266"/>
      <c r="AB48" s="266"/>
      <c r="AC48" s="217">
        <v>7.599130161345327</v>
      </c>
      <c r="AD48" s="217"/>
      <c r="AE48" s="217">
        <v>2.9819641520913613</v>
      </c>
      <c r="AF48" s="217"/>
      <c r="AG48" s="217">
        <v>5.4918899065388818</v>
      </c>
      <c r="AH48" s="217"/>
      <c r="AI48" s="220">
        <v>9.3255503300304543</v>
      </c>
      <c r="AJ48" s="220"/>
      <c r="AK48" s="220">
        <v>9.0046368648372184</v>
      </c>
      <c r="AL48" s="220"/>
      <c r="AM48" s="220">
        <v>9.6240194490458162</v>
      </c>
      <c r="AN48" s="220"/>
      <c r="AO48" s="220">
        <v>3.3547892628177998</v>
      </c>
      <c r="AP48" s="62"/>
      <c r="AQ48" s="220">
        <v>2.7176285264489617</v>
      </c>
      <c r="AR48" s="62"/>
      <c r="AS48" s="220">
        <v>2.3800686521794496</v>
      </c>
      <c r="AT48" s="62"/>
      <c r="AU48" s="220">
        <f t="shared" si="19"/>
        <v>2.2689250999974342</v>
      </c>
      <c r="AV48" s="22"/>
      <c r="AW48" s="220">
        <f t="shared" si="20"/>
        <v>2.1879043770358209</v>
      </c>
      <c r="AX48" s="220"/>
      <c r="AY48" s="220">
        <f t="shared" si="21"/>
        <v>1.0721706763572476</v>
      </c>
      <c r="AZ48" s="220"/>
      <c r="BA48" s="220">
        <f>Z48/SUM($Z$44:$Z$51)*100</f>
        <v>0.72885263262472211</v>
      </c>
    </row>
    <row r="49" spans="1:54" s="4" customFormat="1" ht="12">
      <c r="A49" s="337" t="s">
        <v>7</v>
      </c>
      <c r="B49" s="197">
        <v>13229</v>
      </c>
      <c r="C49" s="12"/>
      <c r="D49" s="197">
        <v>8933</v>
      </c>
      <c r="E49" s="12"/>
      <c r="F49" s="197">
        <v>6289.4930300754258</v>
      </c>
      <c r="G49" s="140"/>
      <c r="H49" s="200">
        <v>19040.506670336854</v>
      </c>
      <c r="I49" s="65"/>
      <c r="J49" s="200">
        <v>23459.685100519342</v>
      </c>
      <c r="K49" s="266"/>
      <c r="L49" s="200">
        <v>29823.770604910984</v>
      </c>
      <c r="M49" s="22"/>
      <c r="N49" s="200">
        <v>26562.402214110403</v>
      </c>
      <c r="O49" s="22"/>
      <c r="P49" s="200">
        <v>21418.582353595441</v>
      </c>
      <c r="Q49" s="22"/>
      <c r="R49" s="200">
        <v>13866</v>
      </c>
      <c r="S49" s="22"/>
      <c r="T49" s="200">
        <v>15533.096511660828</v>
      </c>
      <c r="U49" s="22"/>
      <c r="V49" s="200">
        <v>9574.9774739999975</v>
      </c>
      <c r="W49" s="266"/>
      <c r="X49" s="200">
        <v>6837</v>
      </c>
      <c r="Y49" s="266"/>
      <c r="Z49" s="246">
        <v>5160.405377</v>
      </c>
      <c r="AA49" s="266"/>
      <c r="AB49" s="266"/>
      <c r="AC49" s="217">
        <v>5.859009960626957</v>
      </c>
      <c r="AD49" s="217"/>
      <c r="AE49" s="217">
        <v>6.2471589518368029</v>
      </c>
      <c r="AF49" s="217"/>
      <c r="AG49" s="217">
        <v>5.0992778967362451</v>
      </c>
      <c r="AH49" s="217"/>
      <c r="AI49" s="220">
        <v>11.000145306550595</v>
      </c>
      <c r="AJ49" s="220"/>
      <c r="AK49" s="220">
        <v>9.2259575911616984</v>
      </c>
      <c r="AL49" s="220"/>
      <c r="AM49" s="220">
        <v>9.6620494056921302</v>
      </c>
      <c r="AN49" s="220"/>
      <c r="AO49" s="220">
        <v>9.7570076270470949</v>
      </c>
      <c r="AP49" s="67"/>
      <c r="AQ49" s="220">
        <v>6.085246150789227</v>
      </c>
      <c r="AR49" s="67"/>
      <c r="AS49" s="220">
        <v>3.7566342551075973</v>
      </c>
      <c r="AT49" s="67"/>
      <c r="AU49" s="220">
        <f t="shared" si="19"/>
        <v>3.2706442782431497</v>
      </c>
      <c r="AV49" s="22"/>
      <c r="AW49" s="220">
        <f t="shared" si="20"/>
        <v>1.7519037181087886</v>
      </c>
      <c r="AX49" s="220"/>
      <c r="AY49" s="220">
        <f t="shared" si="21"/>
        <v>1.283338745492735</v>
      </c>
      <c r="AZ49" s="220"/>
      <c r="BA49" s="220">
        <f t="shared" si="22"/>
        <v>1.0582779386220038</v>
      </c>
    </row>
    <row r="50" spans="1:54" s="4" customFormat="1" ht="12">
      <c r="A50" s="337" t="s">
        <v>126</v>
      </c>
      <c r="B50" s="197">
        <v>13637</v>
      </c>
      <c r="C50" s="12"/>
      <c r="D50" s="197">
        <v>3069</v>
      </c>
      <c r="E50" s="12" t="s">
        <v>71</v>
      </c>
      <c r="F50" s="197">
        <v>3137.3202296130671</v>
      </c>
      <c r="G50" s="191" t="s">
        <v>71</v>
      </c>
      <c r="H50" s="200">
        <v>3531.9216407080153</v>
      </c>
      <c r="I50" s="65"/>
      <c r="J50" s="200">
        <v>5944.0066792211455</v>
      </c>
      <c r="K50" s="266"/>
      <c r="L50" s="200">
        <v>7719.7687435601583</v>
      </c>
      <c r="M50" s="22"/>
      <c r="N50" s="200">
        <v>13667.548793446231</v>
      </c>
      <c r="O50" s="22"/>
      <c r="P50" s="200">
        <v>9040.0698534423373</v>
      </c>
      <c r="Q50" s="22"/>
      <c r="R50" s="200">
        <v>8140</v>
      </c>
      <c r="S50" s="22"/>
      <c r="T50" s="200">
        <v>14211.847570658654</v>
      </c>
      <c r="U50" s="22"/>
      <c r="V50" s="200">
        <v>11626.439945000002</v>
      </c>
      <c r="W50" s="266"/>
      <c r="X50" s="200">
        <v>8859</v>
      </c>
      <c r="Y50" s="266"/>
      <c r="Z50" s="246">
        <v>10842.35937</v>
      </c>
      <c r="AA50" s="266"/>
      <c r="AB50" s="266"/>
      <c r="AC50" s="217">
        <v>6.0397096404164952</v>
      </c>
      <c r="AD50" s="217"/>
      <c r="AE50" s="217">
        <v>2.1462589077787024</v>
      </c>
      <c r="AF50" s="217"/>
      <c r="AG50" s="217">
        <v>2.5436180031282332</v>
      </c>
      <c r="AH50" s="217"/>
      <c r="AI50" s="220">
        <v>2.0404736035551836</v>
      </c>
      <c r="AJ50" s="220"/>
      <c r="AK50" s="220">
        <v>2.3375912041914901</v>
      </c>
      <c r="AL50" s="220"/>
      <c r="AM50" s="220">
        <v>2.5009844660122829</v>
      </c>
      <c r="AN50" s="220"/>
      <c r="AO50" s="220">
        <v>5.0204185881144836</v>
      </c>
      <c r="AP50" s="62"/>
      <c r="AQ50" s="220">
        <v>2.5683796140359991</v>
      </c>
      <c r="AR50" s="62"/>
      <c r="AS50" s="220">
        <v>2.2053225758384425</v>
      </c>
      <c r="AT50" s="62"/>
      <c r="AU50" s="220">
        <f t="shared" si="19"/>
        <v>2.992442485974653</v>
      </c>
      <c r="AV50" s="22"/>
      <c r="AW50" s="220">
        <f t="shared" si="20"/>
        <v>2.1272533980704016</v>
      </c>
      <c r="AX50" s="220"/>
      <c r="AY50" s="220">
        <f t="shared" si="21"/>
        <v>1.6628781550855842</v>
      </c>
      <c r="AZ50" s="220"/>
      <c r="BA50" s="220">
        <f t="shared" si="22"/>
        <v>2.2235132485954252</v>
      </c>
    </row>
    <row r="51" spans="1:54" s="4" customFormat="1" ht="24">
      <c r="A51" s="337" t="s">
        <v>113</v>
      </c>
      <c r="B51" s="197">
        <v>1346</v>
      </c>
      <c r="C51" s="12" t="s">
        <v>71</v>
      </c>
      <c r="D51" s="197">
        <v>1357</v>
      </c>
      <c r="E51" s="125" t="s">
        <v>71</v>
      </c>
      <c r="F51" s="197">
        <v>2273.8690686983664</v>
      </c>
      <c r="G51" s="191" t="s">
        <v>71</v>
      </c>
      <c r="H51" s="200">
        <v>746.89181872890288</v>
      </c>
      <c r="I51" s="65" t="s">
        <v>71</v>
      </c>
      <c r="J51" s="200">
        <v>1066.2678490796179</v>
      </c>
      <c r="K51" s="125" t="s">
        <v>71</v>
      </c>
      <c r="L51" s="200">
        <v>189.72594301347658</v>
      </c>
      <c r="M51" s="191" t="s">
        <v>71</v>
      </c>
      <c r="N51" s="200">
        <v>738.9082885154063</v>
      </c>
      <c r="O51" s="191" t="s">
        <v>71</v>
      </c>
      <c r="P51" s="200">
        <v>560.73103421730161</v>
      </c>
      <c r="Q51" s="191" t="s">
        <v>71</v>
      </c>
      <c r="R51" s="200">
        <v>2530</v>
      </c>
      <c r="S51" s="191"/>
      <c r="T51" s="200">
        <v>3497.8426382599059</v>
      </c>
      <c r="U51" s="191"/>
      <c r="V51" s="200">
        <v>1257.1537800881488</v>
      </c>
      <c r="W51" s="191" t="s">
        <v>71</v>
      </c>
      <c r="X51" s="200">
        <v>2316</v>
      </c>
      <c r="Y51" s="191" t="s">
        <v>71</v>
      </c>
      <c r="Z51" s="246">
        <v>1437.212953</v>
      </c>
      <c r="AA51" s="191" t="s">
        <v>71</v>
      </c>
      <c r="AB51" s="191"/>
      <c r="AC51" s="217">
        <v>0.59613178675666212</v>
      </c>
      <c r="AD51" s="217"/>
      <c r="AE51" s="217">
        <v>0.94899750337429112</v>
      </c>
      <c r="AF51" s="217"/>
      <c r="AG51" s="217">
        <v>1.8435651691861017</v>
      </c>
      <c r="AH51" s="217"/>
      <c r="AI51" s="220">
        <v>0.43149684388868353</v>
      </c>
      <c r="AJ51" s="220"/>
      <c r="AK51" s="220">
        <v>0.41932966765227303</v>
      </c>
      <c r="AL51" s="220"/>
      <c r="AM51" s="220">
        <v>6.1465783760953525E-2</v>
      </c>
      <c r="AN51" s="220"/>
      <c r="AO51" s="220">
        <v>0.27141874250000275</v>
      </c>
      <c r="AP51" s="62"/>
      <c r="AQ51" s="220">
        <v>0.15930962709238825</v>
      </c>
      <c r="AR51" s="62"/>
      <c r="AS51" s="220">
        <v>0.68543809789573218</v>
      </c>
      <c r="AT51" s="62"/>
      <c r="AU51" s="220">
        <f t="shared" si="19"/>
        <v>0.73650472733697558</v>
      </c>
      <c r="AV51" s="191"/>
      <c r="AW51" s="220">
        <f t="shared" si="20"/>
        <v>0.23001750004649119</v>
      </c>
      <c r="AX51" s="220"/>
      <c r="AY51" s="220">
        <f t="shared" si="21"/>
        <v>0.43472466499358986</v>
      </c>
      <c r="AZ51" s="220"/>
      <c r="BA51" s="220">
        <f t="shared" si="22"/>
        <v>0.29473862034960885</v>
      </c>
    </row>
    <row r="52" spans="1:54" s="4" customFormat="1" ht="13.5">
      <c r="A52" s="143" t="s">
        <v>129</v>
      </c>
      <c r="B52" s="197">
        <v>1097</v>
      </c>
      <c r="C52" s="125" t="s">
        <v>71</v>
      </c>
      <c r="D52" s="197">
        <v>801</v>
      </c>
      <c r="E52" s="125" t="s">
        <v>71</v>
      </c>
      <c r="F52" s="197">
        <v>935.80759123224357</v>
      </c>
      <c r="G52" s="140" t="s">
        <v>71</v>
      </c>
      <c r="H52" s="200">
        <v>0</v>
      </c>
      <c r="I52" s="65"/>
      <c r="J52" s="200">
        <v>169.74595282865718</v>
      </c>
      <c r="K52" s="125" t="s">
        <v>71</v>
      </c>
      <c r="L52" s="200">
        <v>0</v>
      </c>
      <c r="M52" s="125"/>
      <c r="N52" s="200">
        <v>0</v>
      </c>
      <c r="O52" s="125"/>
      <c r="P52" s="200">
        <v>56.310122266666674</v>
      </c>
      <c r="Q52" s="191" t="s">
        <v>71</v>
      </c>
      <c r="R52" s="200">
        <v>6</v>
      </c>
      <c r="S52" s="191" t="s">
        <v>71</v>
      </c>
      <c r="T52" s="200">
        <v>331.8531765155297</v>
      </c>
      <c r="U52" s="191" t="s">
        <v>71</v>
      </c>
      <c r="V52" s="200">
        <v>3436.4625479750057</v>
      </c>
      <c r="W52" s="191" t="s">
        <v>71</v>
      </c>
      <c r="X52" s="200">
        <v>2642</v>
      </c>
      <c r="Y52" s="191"/>
      <c r="Z52" s="246">
        <v>1970.6930870000001</v>
      </c>
      <c r="AA52" s="191" t="s">
        <v>71</v>
      </c>
      <c r="AB52" s="191"/>
      <c r="AC52" s="235" t="s">
        <v>80</v>
      </c>
      <c r="AD52" s="216"/>
      <c r="AE52" s="235" t="s">
        <v>80</v>
      </c>
      <c r="AF52" s="235"/>
      <c r="AG52" s="235" t="s">
        <v>80</v>
      </c>
      <c r="AH52" s="235"/>
      <c r="AI52" s="220">
        <v>0</v>
      </c>
      <c r="AJ52" s="276"/>
      <c r="AK52" s="235" t="s">
        <v>80</v>
      </c>
      <c r="AL52" s="235"/>
      <c r="AM52" s="220">
        <v>0</v>
      </c>
      <c r="AN52" s="220"/>
      <c r="AO52" s="220">
        <v>0</v>
      </c>
      <c r="AP52" s="144"/>
      <c r="AQ52" s="235" t="s">
        <v>80</v>
      </c>
      <c r="AR52" s="144"/>
      <c r="AS52" s="216" t="s">
        <v>80</v>
      </c>
      <c r="AT52" s="144"/>
      <c r="AU52" s="216" t="s">
        <v>80</v>
      </c>
      <c r="AV52" s="191"/>
      <c r="AW52" s="216" t="s">
        <v>80</v>
      </c>
      <c r="AX52" s="216"/>
      <c r="AY52" s="216" t="s">
        <v>80</v>
      </c>
      <c r="AZ52" s="216"/>
      <c r="BA52" s="235" t="s">
        <v>80</v>
      </c>
    </row>
    <row r="53" spans="1:54" s="3" customFormat="1" ht="6.6" customHeight="1" thickBot="1">
      <c r="A53" s="85"/>
      <c r="B53" s="42"/>
      <c r="C53" s="42"/>
      <c r="D53" s="42"/>
      <c r="E53" s="42"/>
      <c r="F53" s="42"/>
      <c r="G53" s="42"/>
      <c r="H53" s="101"/>
      <c r="I53" s="70"/>
      <c r="J53" s="70"/>
      <c r="K53" s="194"/>
      <c r="L53" s="194"/>
      <c r="M53" s="194"/>
      <c r="N53" s="194"/>
      <c r="O53" s="194"/>
      <c r="P53" s="194"/>
      <c r="Q53" s="194"/>
      <c r="R53" s="194"/>
      <c r="S53" s="194"/>
      <c r="T53" s="194"/>
      <c r="U53" s="194"/>
      <c r="V53" s="194"/>
      <c r="W53" s="194"/>
      <c r="X53" s="194"/>
      <c r="Y53" s="194"/>
      <c r="Z53" s="194"/>
      <c r="AA53" s="194"/>
      <c r="AB53" s="194"/>
      <c r="AC53" s="72"/>
      <c r="AD53" s="51"/>
      <c r="AE53" s="72"/>
      <c r="AF53" s="51"/>
      <c r="AG53" s="72"/>
      <c r="AH53" s="72"/>
      <c r="AI53" s="101"/>
      <c r="AJ53" s="101"/>
      <c r="AK53" s="101"/>
      <c r="AL53" s="101"/>
      <c r="AM53" s="101"/>
      <c r="AN53" s="101"/>
      <c r="AO53" s="101"/>
      <c r="AP53" s="49"/>
      <c r="AQ53" s="101"/>
      <c r="AR53" s="49"/>
      <c r="AS53" s="101"/>
      <c r="AT53" s="49"/>
      <c r="AU53" s="194"/>
      <c r="AV53" s="194"/>
      <c r="AW53" s="194"/>
      <c r="AX53" s="194"/>
      <c r="AY53" s="194"/>
      <c r="AZ53" s="194"/>
      <c r="BA53" s="194"/>
      <c r="BB53" s="194"/>
    </row>
    <row r="54" spans="1:54" s="103" customFormat="1" ht="6.6" customHeight="1">
      <c r="A54" s="120"/>
      <c r="B54" s="120"/>
      <c r="C54" s="120"/>
      <c r="D54" s="120"/>
      <c r="I54" s="120"/>
      <c r="J54" s="120"/>
      <c r="K54" s="181"/>
      <c r="L54" s="181"/>
      <c r="M54" s="181"/>
      <c r="N54" s="181"/>
      <c r="O54" s="181"/>
      <c r="P54" s="181"/>
      <c r="Q54" s="181"/>
      <c r="R54" s="181"/>
      <c r="S54" s="181"/>
      <c r="T54" s="181"/>
      <c r="U54" s="181"/>
      <c r="V54" s="181"/>
      <c r="W54" s="181"/>
      <c r="X54" s="181"/>
      <c r="Y54" s="181"/>
      <c r="Z54" s="181"/>
      <c r="AA54" s="181"/>
      <c r="AB54" s="181"/>
      <c r="AC54" s="120"/>
      <c r="AD54" s="120"/>
      <c r="AE54" s="120"/>
      <c r="AI54" s="105"/>
      <c r="AJ54" s="105"/>
      <c r="AK54" s="105"/>
      <c r="AL54" s="105"/>
      <c r="AM54" s="105"/>
      <c r="AN54" s="105"/>
      <c r="AO54" s="105"/>
      <c r="AP54" s="105"/>
      <c r="AQ54" s="105"/>
      <c r="AR54" s="105"/>
      <c r="AS54" s="105"/>
      <c r="AT54" s="105"/>
      <c r="AU54" s="181"/>
      <c r="AV54" s="181"/>
      <c r="AW54" s="181"/>
      <c r="AX54" s="181"/>
    </row>
    <row r="55" spans="1:54" s="103" customFormat="1" ht="11.25">
      <c r="A55" s="26" t="s">
        <v>172</v>
      </c>
      <c r="C55" s="171"/>
      <c r="E55" s="171"/>
      <c r="F55" s="171"/>
      <c r="G55" s="171"/>
      <c r="I55" s="171"/>
      <c r="K55" s="171"/>
      <c r="L55" s="171"/>
      <c r="M55" s="171"/>
      <c r="N55" s="171"/>
      <c r="O55" s="171"/>
      <c r="P55" s="171"/>
      <c r="Q55" s="171"/>
      <c r="R55" s="171"/>
      <c r="S55" s="171"/>
      <c r="T55" s="171"/>
      <c r="U55" s="171"/>
      <c r="V55" s="171"/>
      <c r="AU55" s="171"/>
      <c r="AV55" s="171"/>
      <c r="AW55" s="171"/>
      <c r="AX55" s="171"/>
    </row>
    <row r="56" spans="1:54" s="103" customFormat="1" ht="11.25">
      <c r="A56" s="27" t="s">
        <v>100</v>
      </c>
      <c r="C56" s="171"/>
      <c r="E56" s="171"/>
      <c r="F56" s="171"/>
      <c r="G56" s="171"/>
      <c r="H56" s="121"/>
      <c r="I56" s="171"/>
      <c r="J56" s="121"/>
      <c r="K56" s="171"/>
      <c r="L56" s="171"/>
      <c r="M56" s="171"/>
      <c r="N56" s="171"/>
      <c r="O56" s="171"/>
      <c r="P56" s="171"/>
      <c r="Q56" s="171"/>
      <c r="R56" s="171"/>
      <c r="S56" s="171"/>
      <c r="T56" s="171"/>
      <c r="U56" s="171"/>
      <c r="V56" s="171"/>
      <c r="W56" s="121"/>
      <c r="X56" s="121"/>
      <c r="Y56" s="121"/>
      <c r="Z56" s="121"/>
      <c r="AA56" s="121"/>
      <c r="AB56" s="121"/>
      <c r="AG56" s="121"/>
      <c r="AH56" s="121"/>
      <c r="AU56" s="171"/>
      <c r="AV56" s="171"/>
      <c r="AW56" s="171"/>
      <c r="AX56" s="171"/>
    </row>
    <row r="57" spans="1:54" s="103" customFormat="1" ht="11.25">
      <c r="A57" s="27" t="s">
        <v>165</v>
      </c>
      <c r="C57" s="171"/>
      <c r="E57" s="171"/>
      <c r="F57" s="171"/>
      <c r="G57" s="171"/>
      <c r="H57" s="121"/>
      <c r="I57" s="171"/>
      <c r="J57" s="12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21"/>
      <c r="X57" s="121"/>
      <c r="Y57" s="121"/>
      <c r="Z57" s="121"/>
      <c r="AA57" s="121"/>
      <c r="AB57" s="121"/>
      <c r="AG57" s="121"/>
      <c r="AH57" s="121"/>
      <c r="AU57" s="171"/>
      <c r="AV57" s="171"/>
      <c r="AW57" s="171"/>
      <c r="AX57" s="171"/>
    </row>
    <row r="58" spans="1:54" s="103" customFormat="1" ht="11.25" customHeight="1">
      <c r="A58" s="504" t="s">
        <v>157</v>
      </c>
      <c r="B58" s="504"/>
      <c r="C58" s="504"/>
      <c r="D58" s="504"/>
      <c r="E58" s="504"/>
      <c r="F58" s="504"/>
      <c r="G58" s="504"/>
      <c r="H58" s="504"/>
      <c r="I58" s="504"/>
      <c r="J58" s="504"/>
      <c r="K58" s="504"/>
      <c r="L58" s="504"/>
      <c r="M58" s="504"/>
      <c r="N58" s="504"/>
      <c r="O58" s="504"/>
      <c r="P58" s="504"/>
      <c r="Q58" s="504"/>
      <c r="R58" s="504"/>
      <c r="S58" s="504"/>
      <c r="T58" s="504"/>
      <c r="U58" s="504"/>
      <c r="V58" s="504"/>
      <c r="W58" s="504"/>
      <c r="X58" s="504"/>
      <c r="Y58" s="504"/>
      <c r="Z58" s="504"/>
      <c r="AA58" s="504"/>
      <c r="AB58" s="504"/>
      <c r="AC58" s="504"/>
      <c r="AD58" s="504"/>
      <c r="AE58" s="504"/>
      <c r="AF58" s="504"/>
      <c r="AG58" s="504"/>
      <c r="AH58" s="504"/>
      <c r="AI58" s="504"/>
      <c r="AJ58" s="504"/>
      <c r="AK58" s="504"/>
      <c r="AL58" s="504"/>
      <c r="AM58" s="504"/>
      <c r="AN58" s="504"/>
      <c r="AO58" s="504"/>
      <c r="AP58" s="504"/>
      <c r="AQ58" s="434"/>
      <c r="AR58" s="434"/>
      <c r="AS58" s="434"/>
      <c r="AT58" s="434"/>
    </row>
    <row r="59" spans="1:54" s="103" customFormat="1" ht="11.25">
      <c r="A59" s="104" t="s">
        <v>79</v>
      </c>
      <c r="B59" s="120"/>
      <c r="C59" s="181"/>
      <c r="D59" s="120"/>
      <c r="E59" s="181"/>
      <c r="F59" s="181"/>
      <c r="G59" s="181"/>
      <c r="H59" s="120"/>
      <c r="I59" s="181"/>
      <c r="J59" s="120"/>
      <c r="K59" s="181"/>
      <c r="L59" s="181"/>
      <c r="M59" s="181"/>
      <c r="N59" s="181"/>
      <c r="O59" s="181"/>
      <c r="P59" s="181"/>
      <c r="Q59" s="181"/>
      <c r="R59" s="181"/>
      <c r="S59" s="181"/>
      <c r="T59" s="181"/>
      <c r="U59" s="181"/>
      <c r="V59" s="181"/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  <c r="AU59" s="181"/>
      <c r="AV59" s="181"/>
      <c r="AW59" s="181"/>
      <c r="AX59" s="181"/>
    </row>
    <row r="60" spans="1:54" s="103" customFormat="1" ht="11.25">
      <c r="A60" s="103" t="s">
        <v>124</v>
      </c>
      <c r="B60" s="105"/>
      <c r="C60" s="172"/>
      <c r="D60" s="105"/>
      <c r="E60" s="172"/>
      <c r="F60" s="172"/>
      <c r="G60" s="172"/>
      <c r="H60" s="106"/>
      <c r="I60" s="172"/>
      <c r="J60" s="106"/>
      <c r="K60" s="172"/>
      <c r="L60" s="172"/>
      <c r="M60" s="172"/>
      <c r="N60" s="172"/>
      <c r="O60" s="172"/>
      <c r="P60" s="172"/>
      <c r="Q60" s="172"/>
      <c r="R60" s="172"/>
      <c r="S60" s="172"/>
      <c r="T60" s="172"/>
      <c r="U60" s="172"/>
      <c r="V60" s="172"/>
      <c r="W60" s="106"/>
      <c r="X60" s="106"/>
      <c r="Y60" s="106"/>
      <c r="Z60" s="106"/>
      <c r="AA60" s="106"/>
      <c r="AB60" s="106"/>
      <c r="AU60" s="172"/>
      <c r="AV60" s="172"/>
      <c r="AW60" s="172"/>
      <c r="AX60" s="172"/>
    </row>
    <row r="61" spans="1:54" s="103" customFormat="1" ht="11.25">
      <c r="A61" s="103" t="s">
        <v>177</v>
      </c>
      <c r="C61" s="271"/>
      <c r="E61" s="299"/>
      <c r="F61" s="171"/>
      <c r="G61" s="299"/>
      <c r="I61" s="299"/>
      <c r="K61" s="299"/>
      <c r="L61" s="299"/>
      <c r="M61" s="299"/>
      <c r="N61" s="299"/>
      <c r="O61" s="299"/>
      <c r="P61" s="299"/>
      <c r="Q61" s="299"/>
      <c r="R61" s="299"/>
      <c r="S61" s="299"/>
      <c r="T61" s="299"/>
      <c r="U61" s="299"/>
      <c r="V61" s="299"/>
      <c r="W61" s="299"/>
      <c r="X61" s="299"/>
      <c r="Y61" s="299"/>
      <c r="Z61" s="299"/>
      <c r="AA61" s="299"/>
      <c r="AB61" s="299"/>
      <c r="AU61" s="299"/>
      <c r="AV61" s="299"/>
      <c r="AW61" s="299"/>
      <c r="AX61" s="299"/>
    </row>
    <row r="62" spans="1:54" s="103" customFormat="1" ht="11.25">
      <c r="C62" s="299"/>
      <c r="E62" s="299"/>
      <c r="F62" s="171"/>
      <c r="G62" s="299"/>
      <c r="I62" s="299"/>
      <c r="K62" s="299"/>
      <c r="L62" s="299"/>
      <c r="M62" s="299"/>
      <c r="N62" s="299"/>
      <c r="O62" s="299"/>
      <c r="P62" s="299"/>
      <c r="Q62" s="299"/>
      <c r="R62" s="299"/>
      <c r="S62" s="299"/>
      <c r="T62" s="299"/>
      <c r="U62" s="299"/>
      <c r="V62" s="299"/>
      <c r="W62" s="299"/>
      <c r="X62" s="299"/>
      <c r="Y62" s="299"/>
      <c r="Z62" s="299"/>
      <c r="AA62" s="299"/>
      <c r="AB62" s="299"/>
      <c r="AU62" s="299"/>
      <c r="AV62" s="299"/>
      <c r="AW62" s="299"/>
      <c r="AX62" s="299"/>
    </row>
  </sheetData>
  <mergeCells count="30">
    <mergeCell ref="A58:AP58"/>
    <mergeCell ref="A4:A10"/>
    <mergeCell ref="B10:C10"/>
    <mergeCell ref="D10:E10"/>
    <mergeCell ref="AG10:AH10"/>
    <mergeCell ref="F10:G10"/>
    <mergeCell ref="H10:I10"/>
    <mergeCell ref="AC10:AD10"/>
    <mergeCell ref="AE10:AF10"/>
    <mergeCell ref="J10:K10"/>
    <mergeCell ref="AI10:AJ10"/>
    <mergeCell ref="L10:M10"/>
    <mergeCell ref="AO10:AP10"/>
    <mergeCell ref="R10:S10"/>
    <mergeCell ref="N10:O10"/>
    <mergeCell ref="AM10:AN10"/>
    <mergeCell ref="A1:BB1"/>
    <mergeCell ref="AC7:BB7"/>
    <mergeCell ref="B4:BB4"/>
    <mergeCell ref="AS10:AT10"/>
    <mergeCell ref="P10:Q10"/>
    <mergeCell ref="AQ10:AR10"/>
    <mergeCell ref="AK10:AL10"/>
    <mergeCell ref="X10:Y10"/>
    <mergeCell ref="V10:W10"/>
    <mergeCell ref="AW10:AX10"/>
    <mergeCell ref="Z10:AA10"/>
    <mergeCell ref="B7:AA7"/>
    <mergeCell ref="AY10:AZ10"/>
    <mergeCell ref="BA10:BB10"/>
  </mergeCells>
  <phoneticPr fontId="8" type="noConversion"/>
  <printOptions horizontalCentered="1"/>
  <pageMargins left="0.78740157480314965" right="0.78740157480314965" top="0.78740157480314965" bottom="0.78740157480314965" header="0.39370078740157483" footer="0.39370078740157483"/>
  <pageSetup scale="55" orientation="landscape" r:id="rId1"/>
  <headerFooter alignWithMargins="0"/>
  <ignoredErrors>
    <ignoredError sqref="T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21</vt:i4>
      </vt:variant>
    </vt:vector>
  </HeadingPairs>
  <TitlesOfParts>
    <vt:vector size="33" baseType="lpstr">
      <vt:lpstr>8.1.1</vt:lpstr>
      <vt:lpstr>8.1.2</vt:lpstr>
      <vt:lpstr>8.1.3</vt:lpstr>
      <vt:lpstr>8.1.4</vt:lpstr>
      <vt:lpstr>8.1.5</vt:lpstr>
      <vt:lpstr>8.1.6</vt:lpstr>
      <vt:lpstr>8.1.7</vt:lpstr>
      <vt:lpstr>8.1.8</vt:lpstr>
      <vt:lpstr>8.1.9</vt:lpstr>
      <vt:lpstr>8.1.10</vt:lpstr>
      <vt:lpstr>8.1.11</vt:lpstr>
      <vt:lpstr>8.1.12</vt:lpstr>
      <vt:lpstr>'8.1.1'!Print_Area</vt:lpstr>
      <vt:lpstr>'8.1.10'!Print_Area</vt:lpstr>
      <vt:lpstr>'8.1.11'!Print_Area</vt:lpstr>
      <vt:lpstr>'8.1.12'!Print_Area</vt:lpstr>
      <vt:lpstr>'8.1.2'!Print_Area</vt:lpstr>
      <vt:lpstr>'8.1.3'!Print_Area</vt:lpstr>
      <vt:lpstr>'8.1.4'!Print_Area</vt:lpstr>
      <vt:lpstr>'8.1.5'!Print_Area</vt:lpstr>
      <vt:lpstr>'8.1.6'!Print_Area</vt:lpstr>
      <vt:lpstr>'8.1.7'!Print_Area</vt:lpstr>
      <vt:lpstr>'8.1.8'!Print_Area</vt:lpstr>
      <vt:lpstr>'8.1.9'!Print_Area</vt:lpstr>
      <vt:lpstr>'8.1.1'!Print_Titles</vt:lpstr>
      <vt:lpstr>'8.1.10'!Print_Titles</vt:lpstr>
      <vt:lpstr>'8.1.11'!Print_Titles</vt:lpstr>
      <vt:lpstr>'8.1.12'!Print_Titles</vt:lpstr>
      <vt:lpstr>'8.1.2'!Print_Titles</vt:lpstr>
      <vt:lpstr>'8.1.5'!Print_Titles</vt:lpstr>
      <vt:lpstr>'8.1.6'!Print_Titles</vt:lpstr>
      <vt:lpstr>'8.1.7'!Print_Titles</vt:lpstr>
      <vt:lpstr>'8.1.9'!Print_Titles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Slvestre</dc:creator>
  <cp:lastModifiedBy>Deisy Elizabeth Soto Valdovinos</cp:lastModifiedBy>
  <cp:lastPrinted>2012-10-26T19:24:19Z</cp:lastPrinted>
  <dcterms:created xsi:type="dcterms:W3CDTF">2006-10-10T00:17:58Z</dcterms:created>
  <dcterms:modified xsi:type="dcterms:W3CDTF">2017-10-27T22:25:26Z</dcterms:modified>
</cp:coreProperties>
</file>